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65" activeTab="0"/>
  </bookViews>
  <sheets>
    <sheet name="Приложение №1 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<sst xmlns="http://schemas.openxmlformats.org/spreadsheetml/2006/main" count="80" uniqueCount="80">
  <si>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Пермской городской Думы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</si>
  <si>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</si>
  <si>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</si>
  <si>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Единый сельскохозяйственный налог</t>
  </si>
  <si>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</si>
  <si>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</si>
  <si>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</si>
  <si>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</si>
  <si>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</si>
  <si>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</si>
  <si>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1 01 02 00 0 01 0 000 110</t>
  </si>
  <si>
    <t>Налог на доходы физических лиц</t>
  </si>
  <si>
    <t>1 05 00 00 0 00 0 000 000</t>
  </si>
  <si>
    <t>НАЛОГИ НА СОВОКУПНЫЙ ДОХОД</t>
  </si>
  <si>
    <t>1 05 02 00 0 02 0 000 110</t>
  </si>
  <si>
    <t>1 05 03 00 0 01 0 000 110</t>
  </si>
  <si>
    <t>1 06 00 00 0 00 0 000 000</t>
  </si>
  <si>
    <t>НАЛОГИ НА ИМУЩЕСТВО</t>
  </si>
  <si>
    <t>1 06 01 00 0 00 0 000 110</t>
  </si>
  <si>
    <t>Налог на имущество физических лиц</t>
  </si>
  <si>
    <t>1 06 04 00 0 02 0 000 110</t>
  </si>
  <si>
    <t>Транспортный налог</t>
  </si>
  <si>
    <t>1 06 06 00 0 00 0 000 110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</si>
  <si>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</si>
  <si>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</si>
  <si>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</si>
  <si>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</si>
  <si>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</si>
  <si>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</si>
  <si>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</si>
  <si>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</si>
  <si>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</si>
  <si>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1 11 07 00 0 00 0 000 120</t>
  </si>
  <si>
    <t>Платежи от государственных и муниципальных унитарных предприятий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</si>
  <si>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</si>
  <si>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</si>
  <si>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</si>
  <si>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</si>
  <si>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1 12 01 00 0 01 0 000 120</t>
  </si>
  <si>
    <t>1 13 00 00 0 00 0 000 000</t>
  </si>
  <si>
    <t>ДОХОДЫ ОТ ОКАЗАНИЯ ПЛАТНЫХ УСЛУГ (РАБОТ) И КОМПЕНСАЦИИ ЗАТРАТ ГОСУДАРСТВА</t>
  </si>
  <si>
    <t>1 13 01 00 0 00 0 000 130</t>
  </si>
  <si>
    <t xml:space="preserve">Доходы от оказания платных услуг (работ) </t>
  </si>
  <si>
    <t>1 13 02 00 0 00 0 000 130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</si>
  <si>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</si>
  <si>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</si>
  <si>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</si>
  <si>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1 14 01 00 0 00 0 000 410</t>
  </si>
  <si>
    <t>Доходы от продажи квартир</t>
  </si>
  <si>
    <t>1 14 02 00 0 00 0 000 000</t>
  </si>
  <si>
    <t>1 14 06 00 0 00 0 000 430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</si>
  <si>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</si>
  <si>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</si>
  <si>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</si>
  <si>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</si>
  <si>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1 17 05 00 0 00 0 000 180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</si>
  <si>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</si>
  <si>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</si>
  <si>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</si>
  <si>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</si>
  <si>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</si>
  <si>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2 02 01 00 0 00 0 000 151</t>
  </si>
  <si>
    <t>Дотации бюджетам субъектов Российской Федерации и муниципальных образований</t>
  </si>
  <si>
    <t>2 02 02 00 0 00 0 000 151</t>
  </si>
  <si>
    <t>Субсидии бюджетам субъектов Российской Федерации и муниципальных образований (межбюджетные субсидии)</t>
  </si>
  <si>
    <t>2 02 03 00 0 00 0 000 151</t>
  </si>
  <si>
    <t>Субвенции бюджетам субъектов Российской Федерации и муниципальных образований</t>
  </si>
  <si>
    <t>2 02 04 00 0 00 0 000 151</t>
  </si>
  <si>
    <t>Иные межбюджетные трансферты</t>
  </si>
  <si>
    <t>ИТОГО ДОХОДОВ:</t>
  </si>
  <si>
    <t>тыс. руб.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</si>
  <si>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</si>
  <si>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</si>
  <si>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Уточненный бюджет (решение ПГД № 190 от 25.09.2012)</t>
  </si>
  <si>
    <t>2013 год</t>
  </si>
  <si>
    <t>изменения</t>
  </si>
  <si>
    <t>с учетом изменений</t>
  </si>
  <si>
    <t xml:space="preserve">ДОХОДЫ БЮДЖЕТА ГОРОДА ПЕРМИ НА 2013 ГОД </t>
  </si>
  <si>
    <t>Приложение № 1 к решению</t>
  </si>
  <si>
    <t>от 18.12.2012 № 300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</si>
</sst>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?"/>
    <numFmt numFmtId="166" formatCode="#,##0.0"/>
    <numFmt numFmtId="167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6" fontId="3" fillId="0" borderId="0" xfId="53" applyNumberFormat="1" applyFont="1" applyFill="1" applyAlignment="1">
      <alignment horizontal="right"/>
      <protection/>
    </xf>
    <xf numFmtId="166" fontId="5" fillId="0" borderId="0" xfId="53" applyNumberFormat="1" applyFont="1" applyFill="1">
      <alignment/>
      <protection/>
    </xf>
    <xf numFmtId="166" fontId="4" fillId="0" borderId="0" xfId="53" applyNumberFormat="1" applyFont="1" applyFill="1" applyAlignment="1">
      <alignment horizontal="right"/>
      <protection/>
    </xf>
    <xf numFmtId="166" fontId="4" fillId="0" borderId="11" xfId="53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166" fontId="6" fillId="0" borderId="0" xfId="53" applyNumberFormat="1" applyFont="1" applyFill="1">
      <alignment/>
      <protection/>
    </xf>
    <xf numFmtId="165" fontId="4" fillId="0" borderId="10" xfId="53" applyNumberFormat="1" applyFont="1" applyFill="1" applyBorder="1" applyAlignment="1">
      <alignment horizontal="left" vertical="center" wrapText="1"/>
      <protection/>
    </xf>
    <xf numFmtId="166" fontId="4" fillId="0" borderId="10" xfId="53" applyNumberFormat="1" applyFont="1" applyFill="1" applyBorder="1" applyAlignment="1">
      <alignment horizontal="right"/>
      <protection/>
    </xf>
    <xf numFmtId="164" fontId="3" fillId="0" borderId="0" xfId="53" applyNumberFormat="1" applyFont="1" applyFill="1" applyAlignment="1">
      <alignment horizontal="right"/>
      <protection/>
    </xf>
    <xf numFmtId="164" fontId="4" fillId="0" borderId="0" xfId="53" applyNumberFormat="1" applyFont="1" applyFill="1" applyAlignment="1">
      <alignment horizontal="right"/>
      <protection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right"/>
      <protection/>
    </xf>
    <xf numFmtId="164" fontId="4" fillId="0" borderId="10" xfId="53" applyNumberFormat="1" applyFont="1" applyFill="1" applyBorder="1" applyAlignment="1">
      <alignment horizontal="right"/>
      <protection/>
    </xf>
    <xf numFmtId="164" fontId="6" fillId="0" borderId="0" xfId="53" applyNumberFormat="1" applyFont="1" applyFill="1">
      <alignment/>
      <protection/>
    </xf>
    <xf numFmtId="164" fontId="5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 vertical="justify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165" fontId="4" fillId="0" borderId="12" xfId="53" applyNumberFormat="1" applyFont="1" applyFill="1" applyBorder="1" applyAlignment="1">
      <alignment horizontal="center" vertical="center" wrapText="1"/>
      <protection/>
    </xf>
    <xf numFmtId="166" fontId="3" fillId="0" borderId="11" xfId="53" applyNumberFormat="1" applyFont="1" applyFill="1" applyBorder="1" applyAlignment="1">
      <alignment horizontal="center" vertical="center" wrapText="1"/>
      <protection/>
    </xf>
    <xf numFmtId="166" fontId="3" fillId="0" borderId="12" xfId="53" applyNumberFormat="1" applyFont="1" applyFill="1" applyBorder="1" applyAlignment="1">
      <alignment horizontal="center" vertical="center" wrapText="1"/>
      <protection/>
    </xf>
    <xf numFmtId="166" fontId="3" fillId="0" borderId="13" xfId="53" applyNumberFormat="1" applyFont="1" applyFill="1" applyBorder="1" applyAlignment="1">
      <alignment horizontal="center" vertical="center" wrapText="1"/>
      <protection/>
    </xf>
    <xf numFmtId="166" fontId="3" fillId="0" borderId="14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justify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8.8515625" defaultRowHeight="12.75"/>
  <cols>
    <col min="1" max="1" width="30.7109375" style="1" customWidth="1"/>
    <col min="2" max="2" width="91.00390625" style="1" customWidth="1"/>
    <col min="3" max="3" width="20.57421875" style="7" hidden="1" customWidth="1"/>
    <col min="4" max="4" width="19.7109375" style="7" customWidth="1"/>
    <col min="5" max="5" width="22.00390625" style="22" customWidth="1"/>
    <col min="6" max="16384" width="8.8515625" style="1" customWidth="1"/>
  </cols>
  <sheetData>
    <row r="1" spans="3:5" ht="18.75">
      <c r="C1" s="6"/>
      <c r="D1" s="6"/>
      <c r="E1" s="16" t="s">
        <v>78</v>
      </c>
    </row>
    <row r="2" spans="3:5" ht="18.75">
      <c r="C2" s="6"/>
      <c r="D2" s="6"/>
      <c r="E2" s="16" t="s">
        <v>0</v>
      </c>
    </row>
    <row r="3" spans="3:5" ht="18.75">
      <c r="C3" s="6"/>
      <c r="D3" s="6"/>
      <c r="E3" s="16" t="s">
        <v>79</v>
      </c>
    </row>
    <row r="5" spans="1:5" ht="21" customHeight="1">
      <c r="A5" s="30" t="s">
        <v>77</v>
      </c>
      <c r="B5" s="30"/>
      <c r="C5" s="30"/>
      <c r="D5" s="30"/>
      <c r="E5" s="30"/>
    </row>
    <row r="6" spans="1:5" ht="21" customHeight="1">
      <c r="A6" s="23"/>
      <c r="B6" s="23"/>
      <c r="C6" s="23"/>
      <c r="D6" s="23"/>
      <c r="E6" s="23"/>
    </row>
    <row r="7" spans="1:5" ht="18" customHeight="1">
      <c r="A7" s="2"/>
      <c r="B7" s="2"/>
      <c r="C7" s="8"/>
      <c r="D7" s="8"/>
      <c r="E7" s="17" t="s">
        <v>70</v>
      </c>
    </row>
    <row r="8" spans="1:5" ht="28.5" customHeight="1">
      <c r="A8" s="24" t="s">
        <v>4</v>
      </c>
      <c r="B8" s="24" t="s">
        <v>5</v>
      </c>
      <c r="C8" s="26" t="s">
        <v>73</v>
      </c>
      <c r="D8" s="28" t="s">
        <v>74</v>
      </c>
      <c r="E8" s="29"/>
    </row>
    <row r="9" spans="1:5" ht="48.75" customHeight="1">
      <c r="A9" s="25"/>
      <c r="B9" s="25"/>
      <c r="C9" s="27"/>
      <c r="D9" s="9" t="s">
        <v>75</v>
      </c>
      <c r="E9" s="18" t="s">
        <v>76</v>
      </c>
    </row>
    <row r="10" spans="1:5" ht="29.25" customHeight="1">
      <c r="A10" s="3" t="s">
        <v>6</v>
      </c>
      <c r="B10" s="4" t="s">
        <v>7</v>
      </c>
      <c r="C10" s="10">
        <f>C11+C13+C16+C20+C21+C26+C28+C31+C35+C36</f>
        <v>14234009.3</v>
      </c>
      <c r="D10" s="10">
        <f>E10-C10</f>
        <v>1695024.6999999993</v>
      </c>
      <c r="E10" s="19">
        <f>E11+E13+E16+E20+E21+E26+E28+E31+E35+E36</f>
        <v>15929034</v>
      </c>
    </row>
    <row r="11" spans="1:5" ht="18.75">
      <c r="A11" s="5" t="s">
        <v>8</v>
      </c>
      <c r="B11" s="4" t="s">
        <v>9</v>
      </c>
      <c r="C11" s="10">
        <f>C12</f>
        <v>7392308.800000001</v>
      </c>
      <c r="D11" s="10">
        <f aca="true" t="shared" si="0" ref="D11:D44">E11-C11</f>
        <v>1640320.6999999974</v>
      </c>
      <c r="E11" s="19">
        <f>E12</f>
        <v>9032629.499999998</v>
      </c>
    </row>
    <row r="12" spans="1:5" ht="18.75">
      <c r="A12" s="5" t="s">
        <v>10</v>
      </c>
      <c r="B12" s="4" t="s">
        <v>11</v>
      </c>
      <c r="C12" s="10">
        <f>7390264.9+2043.9</f>
        <v>7392308.800000001</v>
      </c>
      <c r="D12" s="10">
        <f t="shared" si="0"/>
        <v>1640320.6999999974</v>
      </c>
      <c r="E12" s="19">
        <f>8877720.2+103642.7+1266.6+50000</f>
        <v>9032629.499999998</v>
      </c>
    </row>
    <row r="13" spans="1:5" ht="18.75">
      <c r="A13" s="5" t="s">
        <v>12</v>
      </c>
      <c r="B13" s="4" t="s">
        <v>13</v>
      </c>
      <c r="C13" s="10">
        <f>C14+C15</f>
        <v>480580.89999999997</v>
      </c>
      <c r="D13" s="10">
        <f t="shared" si="0"/>
        <v>99457.50000000006</v>
      </c>
      <c r="E13" s="19">
        <f>E14+E15</f>
        <v>580038.4</v>
      </c>
    </row>
    <row r="14" spans="1:5" ht="19.5" customHeight="1">
      <c r="A14" s="5" t="s">
        <v>14</v>
      </c>
      <c r="B14" s="4" t="s">
        <v>2</v>
      </c>
      <c r="C14" s="10">
        <v>479753.3</v>
      </c>
      <c r="D14" s="10">
        <f t="shared" si="0"/>
        <v>99023.50000000006</v>
      </c>
      <c r="E14" s="19">
        <f>591102.8-12326</f>
        <v>578776.8</v>
      </c>
    </row>
    <row r="15" spans="1:5" ht="18.75">
      <c r="A15" s="5" t="s">
        <v>15</v>
      </c>
      <c r="B15" s="4" t="s">
        <v>3</v>
      </c>
      <c r="C15" s="10">
        <v>827.6</v>
      </c>
      <c r="D15" s="10">
        <f t="shared" si="0"/>
        <v>433.9999999999999</v>
      </c>
      <c r="E15" s="19">
        <v>1261.6</v>
      </c>
    </row>
    <row r="16" spans="1:5" ht="18.75">
      <c r="A16" s="5" t="s">
        <v>16</v>
      </c>
      <c r="B16" s="4" t="s">
        <v>17</v>
      </c>
      <c r="C16" s="10">
        <f>C17+C18+C19</f>
        <v>4417587.6</v>
      </c>
      <c r="D16" s="10">
        <f t="shared" si="0"/>
        <v>-298456.39999999944</v>
      </c>
      <c r="E16" s="19">
        <f>E17+E18+E19</f>
        <v>4119131.2</v>
      </c>
    </row>
    <row r="17" spans="1:5" ht="18.75">
      <c r="A17" s="5" t="s">
        <v>18</v>
      </c>
      <c r="B17" s="4" t="s">
        <v>19</v>
      </c>
      <c r="C17" s="10">
        <v>196020.9</v>
      </c>
      <c r="D17" s="10">
        <f t="shared" si="0"/>
        <v>29357.100000000006</v>
      </c>
      <c r="E17" s="19">
        <f>225378</f>
        <v>225378</v>
      </c>
    </row>
    <row r="18" spans="1:5" ht="18.75">
      <c r="A18" s="5" t="s">
        <v>20</v>
      </c>
      <c r="B18" s="4" t="s">
        <v>21</v>
      </c>
      <c r="C18" s="10">
        <v>908540.1</v>
      </c>
      <c r="D18" s="10">
        <f t="shared" si="0"/>
        <v>9064.099999999977</v>
      </c>
      <c r="E18" s="19">
        <v>917604.2</v>
      </c>
    </row>
    <row r="19" spans="1:5" ht="18.75">
      <c r="A19" s="5" t="s">
        <v>22</v>
      </c>
      <c r="B19" s="4" t="s">
        <v>23</v>
      </c>
      <c r="C19" s="10">
        <v>3313026.6</v>
      </c>
      <c r="D19" s="10">
        <f t="shared" si="0"/>
        <v>-336877.6000000001</v>
      </c>
      <c r="E19" s="19">
        <f>2981839.9-5690.9</f>
        <v>2976149</v>
      </c>
    </row>
    <row r="20" spans="1:5" ht="18.75">
      <c r="A20" s="5" t="s">
        <v>24</v>
      </c>
      <c r="B20" s="4" t="s">
        <v>25</v>
      </c>
      <c r="C20" s="10">
        <v>143213.3</v>
      </c>
      <c r="D20" s="10">
        <f t="shared" si="0"/>
        <v>-39715.999999999985</v>
      </c>
      <c r="E20" s="19">
        <v>103497.3</v>
      </c>
    </row>
    <row r="21" spans="1:5" ht="49.5" customHeight="1">
      <c r="A21" s="5" t="s">
        <v>26</v>
      </c>
      <c r="B21" s="4" t="s">
        <v>27</v>
      </c>
      <c r="C21" s="10">
        <f>C22+C23+C24+C25</f>
        <v>1174893.5</v>
      </c>
      <c r="D21" s="10">
        <f t="shared" si="0"/>
        <v>-124665.3999999999</v>
      </c>
      <c r="E21" s="19">
        <f>E22+E23+E24+E25</f>
        <v>1050228.1</v>
      </c>
    </row>
    <row r="22" spans="1:5" ht="75">
      <c r="A22" s="5" t="s">
        <v>28</v>
      </c>
      <c r="B22" s="4" t="s">
        <v>29</v>
      </c>
      <c r="C22" s="10">
        <v>821.9</v>
      </c>
      <c r="D22" s="10">
        <f t="shared" si="0"/>
        <v>567.5000000000001</v>
      </c>
      <c r="E22" s="19">
        <v>1389.4</v>
      </c>
    </row>
    <row r="23" spans="1:5" ht="100.5" customHeight="1">
      <c r="A23" s="5" t="s">
        <v>30</v>
      </c>
      <c r="B23" s="4" t="s">
        <v>31</v>
      </c>
      <c r="C23" s="10">
        <v>1028456.5</v>
      </c>
      <c r="D23" s="10">
        <f t="shared" si="0"/>
        <v>-207033.8999999999</v>
      </c>
      <c r="E23" s="19">
        <f>813166.8-4070.2+12326</f>
        <v>821422.6000000001</v>
      </c>
    </row>
    <row r="24" spans="1:5" ht="18.75">
      <c r="A24" s="5" t="s">
        <v>32</v>
      </c>
      <c r="B24" s="4" t="s">
        <v>33</v>
      </c>
      <c r="C24" s="10">
        <v>2437.2</v>
      </c>
      <c r="D24" s="10">
        <f t="shared" si="0"/>
        <v>3513.3</v>
      </c>
      <c r="E24" s="19">
        <v>5950.5</v>
      </c>
    </row>
    <row r="25" spans="1:5" ht="93.75">
      <c r="A25" s="5" t="s">
        <v>34</v>
      </c>
      <c r="B25" s="4" t="s">
        <v>35</v>
      </c>
      <c r="C25" s="10">
        <v>143177.9</v>
      </c>
      <c r="D25" s="10">
        <f t="shared" si="0"/>
        <v>78287.70000000001</v>
      </c>
      <c r="E25" s="19">
        <v>221465.6</v>
      </c>
    </row>
    <row r="26" spans="1:5" ht="18.75">
      <c r="A26" s="5" t="s">
        <v>36</v>
      </c>
      <c r="B26" s="4" t="s">
        <v>37</v>
      </c>
      <c r="C26" s="10">
        <f>C27</f>
        <v>20933</v>
      </c>
      <c r="D26" s="10">
        <f t="shared" si="0"/>
        <v>-4569.6</v>
      </c>
      <c r="E26" s="19">
        <f>E27</f>
        <v>16363.4</v>
      </c>
    </row>
    <row r="27" spans="1:5" ht="18.75">
      <c r="A27" s="5" t="s">
        <v>38</v>
      </c>
      <c r="B27" s="4" t="s">
        <v>1</v>
      </c>
      <c r="C27" s="10">
        <v>20933</v>
      </c>
      <c r="D27" s="10">
        <f t="shared" si="0"/>
        <v>-4569.6</v>
      </c>
      <c r="E27" s="19">
        <v>16363.4</v>
      </c>
    </row>
    <row r="28" spans="1:5" ht="37.5">
      <c r="A28" s="5" t="s">
        <v>39</v>
      </c>
      <c r="B28" s="14" t="s">
        <v>40</v>
      </c>
      <c r="C28" s="10">
        <f>C29+C30</f>
        <v>10476.1</v>
      </c>
      <c r="D28" s="10">
        <f t="shared" si="0"/>
        <v>6913.199999999999</v>
      </c>
      <c r="E28" s="19">
        <f>E29+E30</f>
        <v>17389.3</v>
      </c>
    </row>
    <row r="29" spans="1:5" ht="18.75">
      <c r="A29" s="5" t="s">
        <v>41</v>
      </c>
      <c r="B29" s="4" t="s">
        <v>42</v>
      </c>
      <c r="C29" s="10">
        <v>1530</v>
      </c>
      <c r="D29" s="10">
        <f t="shared" si="0"/>
        <v>-750</v>
      </c>
      <c r="E29" s="19">
        <f>600+180</f>
        <v>780</v>
      </c>
    </row>
    <row r="30" spans="1:5" ht="18.75">
      <c r="A30" s="5" t="s">
        <v>43</v>
      </c>
      <c r="B30" s="4" t="s">
        <v>44</v>
      </c>
      <c r="C30" s="10">
        <v>8946.1</v>
      </c>
      <c r="D30" s="10">
        <f t="shared" si="0"/>
        <v>7663.199999999999</v>
      </c>
      <c r="E30" s="19">
        <f>9089.5+7519.8</f>
        <v>16609.3</v>
      </c>
    </row>
    <row r="31" spans="1:5" ht="37.5">
      <c r="A31" s="5" t="s">
        <v>45</v>
      </c>
      <c r="B31" s="14" t="s">
        <v>46</v>
      </c>
      <c r="C31" s="10">
        <f>C32+C33+C34</f>
        <v>520610.5</v>
      </c>
      <c r="D31" s="10">
        <f t="shared" si="0"/>
        <v>365636.30000000005</v>
      </c>
      <c r="E31" s="19">
        <f>E32+E33+E34</f>
        <v>886246.8</v>
      </c>
    </row>
    <row r="32" spans="1:5" ht="18.75">
      <c r="A32" s="5" t="s">
        <v>47</v>
      </c>
      <c r="B32" s="4" t="s">
        <v>48</v>
      </c>
      <c r="C32" s="10"/>
      <c r="D32" s="10">
        <f t="shared" si="0"/>
        <v>0</v>
      </c>
      <c r="E32" s="19"/>
    </row>
    <row r="33" spans="1:5" ht="75">
      <c r="A33" s="5" t="s">
        <v>49</v>
      </c>
      <c r="B33" s="4" t="s">
        <v>71</v>
      </c>
      <c r="C33" s="10">
        <v>409786</v>
      </c>
      <c r="D33" s="10">
        <f t="shared" si="0"/>
        <v>292285.6</v>
      </c>
      <c r="E33" s="19">
        <f>652071.6+50000</f>
        <v>702071.6</v>
      </c>
    </row>
    <row r="34" spans="1:5" ht="56.25">
      <c r="A34" s="5" t="s">
        <v>50</v>
      </c>
      <c r="B34" s="4" t="s">
        <v>72</v>
      </c>
      <c r="C34" s="10">
        <v>110824.5</v>
      </c>
      <c r="D34" s="10">
        <f t="shared" si="0"/>
        <v>73350.70000000001</v>
      </c>
      <c r="E34" s="19">
        <v>184175.2</v>
      </c>
    </row>
    <row r="35" spans="1:5" ht="18.75">
      <c r="A35" s="5" t="s">
        <v>51</v>
      </c>
      <c r="B35" s="4" t="s">
        <v>52</v>
      </c>
      <c r="C35" s="10">
        <v>70312.5</v>
      </c>
      <c r="D35" s="10">
        <f t="shared" si="0"/>
        <v>23320.399999999994</v>
      </c>
      <c r="E35" s="19">
        <v>93632.9</v>
      </c>
    </row>
    <row r="36" spans="1:5" ht="18.75">
      <c r="A36" s="5" t="s">
        <v>53</v>
      </c>
      <c r="B36" s="4" t="s">
        <v>54</v>
      </c>
      <c r="C36" s="10">
        <f>C37</f>
        <v>3093.1</v>
      </c>
      <c r="D36" s="10">
        <f t="shared" si="0"/>
        <v>26784</v>
      </c>
      <c r="E36" s="19">
        <f>E37</f>
        <v>29877.1</v>
      </c>
    </row>
    <row r="37" spans="1:5" ht="18.75">
      <c r="A37" s="5" t="s">
        <v>55</v>
      </c>
      <c r="B37" s="4" t="s">
        <v>56</v>
      </c>
      <c r="C37" s="10">
        <v>3093.1</v>
      </c>
      <c r="D37" s="10">
        <f t="shared" si="0"/>
        <v>26784</v>
      </c>
      <c r="E37" s="19">
        <v>29877.1</v>
      </c>
    </row>
    <row r="38" spans="1:5" ht="39" customHeight="1">
      <c r="A38" s="5" t="s">
        <v>57</v>
      </c>
      <c r="B38" s="4" t="s">
        <v>58</v>
      </c>
      <c r="C38" s="15">
        <f>C39</f>
        <v>4769014.367</v>
      </c>
      <c r="D38" s="15">
        <f t="shared" si="0"/>
        <v>981412.3330000006</v>
      </c>
      <c r="E38" s="20">
        <f>E39</f>
        <v>5750426.7</v>
      </c>
    </row>
    <row r="39" spans="1:5" ht="37.5">
      <c r="A39" s="5" t="s">
        <v>59</v>
      </c>
      <c r="B39" s="4" t="s">
        <v>60</v>
      </c>
      <c r="C39" s="10">
        <f>C40+C41+C42+C43</f>
        <v>4769014.367</v>
      </c>
      <c r="D39" s="10">
        <f t="shared" si="0"/>
        <v>981412.3330000006</v>
      </c>
      <c r="E39" s="19">
        <f>E40+E41+E42+E43</f>
        <v>5750426.7</v>
      </c>
    </row>
    <row r="40" spans="1:5" ht="37.5">
      <c r="A40" s="5" t="s">
        <v>61</v>
      </c>
      <c r="B40" s="4" t="s">
        <v>62</v>
      </c>
      <c r="C40" s="10">
        <v>224446.1</v>
      </c>
      <c r="D40" s="10">
        <f t="shared" si="0"/>
        <v>-11509.300000000017</v>
      </c>
      <c r="E40" s="19">
        <v>212936.8</v>
      </c>
    </row>
    <row r="41" spans="1:5" ht="37.5">
      <c r="A41" s="5" t="s">
        <v>63</v>
      </c>
      <c r="B41" s="4" t="s">
        <v>64</v>
      </c>
      <c r="C41" s="10"/>
      <c r="D41" s="10">
        <f t="shared" si="0"/>
        <v>644155.2</v>
      </c>
      <c r="E41" s="19">
        <v>644155.2</v>
      </c>
    </row>
    <row r="42" spans="1:5" ht="37.5">
      <c r="A42" s="5" t="s">
        <v>65</v>
      </c>
      <c r="B42" s="4" t="s">
        <v>66</v>
      </c>
      <c r="C42" s="10">
        <v>4297966.367</v>
      </c>
      <c r="D42" s="10">
        <f t="shared" si="0"/>
        <v>588566.9330000002</v>
      </c>
      <c r="E42" s="19">
        <v>4886533.3</v>
      </c>
    </row>
    <row r="43" spans="1:5" ht="18.75">
      <c r="A43" s="5" t="s">
        <v>67</v>
      </c>
      <c r="B43" s="4" t="s">
        <v>68</v>
      </c>
      <c r="C43" s="10">
        <f>12334.8+234267.1</f>
        <v>246601.9</v>
      </c>
      <c r="D43" s="10">
        <f t="shared" si="0"/>
        <v>-239800.5</v>
      </c>
      <c r="E43" s="19">
        <v>6801.4</v>
      </c>
    </row>
    <row r="44" spans="1:5" ht="39" customHeight="1">
      <c r="A44" s="5"/>
      <c r="B44" s="4" t="s">
        <v>69</v>
      </c>
      <c r="C44" s="15">
        <f>C10+C38</f>
        <v>19003023.667</v>
      </c>
      <c r="D44" s="15">
        <f t="shared" si="0"/>
        <v>2676437.033</v>
      </c>
      <c r="E44" s="20">
        <f>E10+E38</f>
        <v>21679460.7</v>
      </c>
    </row>
    <row r="48" spans="2:5" ht="14.25">
      <c r="B48" s="11"/>
      <c r="C48" s="13"/>
      <c r="D48" s="13"/>
      <c r="E48" s="21"/>
    </row>
    <row r="49" spans="2:5" ht="14.25">
      <c r="B49" s="11"/>
      <c r="C49" s="13"/>
      <c r="D49" s="13"/>
      <c r="E49" s="21"/>
    </row>
    <row r="50" spans="2:5" ht="14.25">
      <c r="B50" s="12"/>
      <c r="C50" s="13"/>
      <c r="D50" s="13"/>
      <c r="E50" s="21"/>
    </row>
    <row r="51" spans="2:5" ht="14.25">
      <c r="B51" s="12"/>
      <c r="C51" s="13"/>
      <c r="D51" s="13"/>
      <c r="E51" s="21"/>
    </row>
  </sheetData>
  <sheetProtection/>
  <mergeCells count="5">
    <mergeCell ref="A8:A9"/>
    <mergeCell ref="B8:B9"/>
    <mergeCell ref="C8:C9"/>
    <mergeCell ref="D8:E8"/>
    <mergeCell ref="A5:E5"/>
  </mergeCells>
  <printOptions/>
  <pageMargins left="0.5118110236220472" right="0.1968503937007874" top="0.15748031496062992" bottom="0.1968503937007874" header="0.3937007874015748" footer="0.393700787401574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320-2</cp:lastModifiedBy>
  <cp:lastPrinted>2012-12-20T08:26:48Z</cp:lastPrinted>
  <dcterms:created xsi:type="dcterms:W3CDTF">2012-01-31T08:02:54Z</dcterms:created>
  <dcterms:modified xsi:type="dcterms:W3CDTF">2013-01-09T10:07:19Z</dcterms:modified>
  <cp:category/>
  <cp:version/>
  <cp:contentType/>
  <cp:contentStatus/>
</cp:coreProperties>
</file>