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на 01.08.2023" sheetId="1" r:id="rId1"/>
  </sheets>
  <definedNames>
    <definedName name="_xlfn.IFERROR" hidden="1">#NAME?</definedName>
    <definedName name="_xlnm._FilterDatabase" localSheetId="0" hidden="1">'на 01.08.2023'!$A$4:$K$50</definedName>
    <definedName name="_xlnm.Print_Titles" localSheetId="0">'на 01.08.2023'!$4:$4</definedName>
    <definedName name="_xlnm.Print_Area" localSheetId="0">'на 01.08.2023'!$A$1:$K$50</definedName>
  </definedNames>
  <calcPr fullCalcOnLoad="1"/>
</workbook>
</file>

<file path=xl/sharedStrings.xml><?xml version="1.0" encoding="utf-8"?>
<sst xmlns="http://schemas.openxmlformats.org/spreadsheetml/2006/main" count="102" uniqueCount="102">
  <si>
    <t>Приложение 1 к пояснительной записке</t>
  </si>
  <si>
    <t>тыс. руб.</t>
  </si>
  <si>
    <t>Код вида доходов</t>
  </si>
  <si>
    <t>Наименование вида доходов</t>
  </si>
  <si>
    <t xml:space="preserve">Уточненный годовой план 2023 года </t>
  </si>
  <si>
    <t>Исполн. плана 2023 года</t>
  </si>
  <si>
    <t>Откл. факта 2023 г.от факта 2022 г.</t>
  </si>
  <si>
    <t>Факт 2023 г. к факту 2022 г.</t>
  </si>
  <si>
    <t>НАЛОГОВЫЕ ДОХОДЫ</t>
  </si>
  <si>
    <t>1 01 02000 01 0000 110</t>
  </si>
  <si>
    <t>Налог на доходы физических лиц</t>
  </si>
  <si>
    <t>1 03 02000 01 0000 110</t>
  </si>
  <si>
    <t>Акцизы по подакцизным товарам (продукции), производимым на территории Российской Федерации</t>
  </si>
  <si>
    <t>1 05 01 000 00 0000 110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</si>
  <si>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</si>
  <si>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</si>
  <si>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</si>
  <si>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</si>
  <si>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</si>
  <si>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</si>
  <si>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</si>
  <si>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1 06 01000 00 0000 110</t>
  </si>
  <si>
    <t>Налог на имущество физических лиц</t>
  </si>
  <si>
    <t>1 06 04000 02 0000 110</t>
  </si>
  <si>
    <t>Транспортный налог</t>
  </si>
  <si>
    <t>1 06 06000 00 0000 110</t>
  </si>
  <si>
    <t>Земельный налог</t>
  </si>
  <si>
    <t>1 08 00000 00 0000 000</t>
  </si>
  <si>
    <t xml:space="preserve">Государственная пошлина </t>
  </si>
  <si>
    <t>1 09 00000 00 0000 000</t>
  </si>
  <si>
    <t>Задолженность  и перерасчеты по отмененным налогам, сборам и иным обязательным платежам</t>
  </si>
  <si>
    <t xml:space="preserve">НЕНАЛОГОВЫЕ ДОХОДЫ 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</si>
  <si>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</si>
  <si>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</si>
  <si>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</si>
  <si>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</si>
  <si>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</si>
  <si>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</si>
  <si>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1 11 05034 04 0000 120</t>
  </si>
  <si>
    <t>Доходы от сдачи в аренду объектов нежилого фонда</t>
  </si>
  <si>
    <t>1 11 05074 04 0000 120</t>
  </si>
  <si>
    <t>Доходы от сдачи в аренду имущества, составляющего казну городских округов (за исключением земельных участков). Платежи (перерасчеты) по данному виду дохода</t>
  </si>
  <si>
    <t>1 11 05092 04 0000 120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</si>
  <si>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</si>
  <si>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</si>
  <si>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</si>
  <si>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</si>
  <si>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</si>
  <si>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</si>
  <si>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</si>
  <si>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</si>
  <si>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</si>
  <si>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</si>
  <si>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</si>
  <si>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</si>
  <si>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</si>
  <si>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1 14 01040 04 0000 410</t>
  </si>
  <si>
    <t>Доходы от продажи квартир, находящихся в собственности городских округов</t>
  </si>
  <si>
    <t>1 14 02042 04 0000 000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</si>
  <si>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</t>
  </si>
  <si>
    <t>1 14 02043 04 0000 000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</si>
  <si>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</si>
  <si>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</si>
  <si>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</si>
  <si>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</si>
  <si>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</si>
  <si>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</si>
  <si>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</si>
  <si>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1 17 01000 00 0000 180</t>
  </si>
  <si>
    <t>Невыясненные поступления</t>
  </si>
  <si>
    <t>1 17 05000 00 0000 180</t>
  </si>
  <si>
    <t>Прочие неналоговые доходы</t>
  </si>
  <si>
    <t>1 17 15000 00 0000 150</t>
  </si>
  <si>
    <t>Инициативные платежи</t>
  </si>
  <si>
    <t xml:space="preserve">ИТОГО НАЛОГОВЫХ И НЕНАЛОГОВЫХ ДОХОДОВ </t>
  </si>
  <si>
    <t>2 00 00000 00 0000 000</t>
  </si>
  <si>
    <t>БЕЗВОЗМЕЗДНЫЕ ПОСТУПЛЕНИЯ</t>
  </si>
  <si>
    <t>2 02 10000 00 0000 150</t>
  </si>
  <si>
    <t>Дотации бюджетам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</si>
  <si>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</si>
  <si>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</si>
  <si>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</si>
  <si>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>Субвенции бюджетам бюджетной системы Российской Федерации</t>
  </si>
  <si>
    <t>2 02 40000 00 0000 150</t>
  </si>
  <si>
    <t>Иные межбюджетные трансферты</t>
  </si>
  <si>
    <t>2 03 00000 00 0000 000</t>
  </si>
  <si>
    <t>Безвозмездные поступления от государственных (муниципальных) организаций</t>
  </si>
  <si>
    <t>2 07 00000 00 0000 150</t>
  </si>
  <si>
    <t>Прочие безвозмездные поступления в бюджеты городских округов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</si>
  <si>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</si>
  <si>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</si>
  <si>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</si>
  <si>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</si>
  <si>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</si>
  <si>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 xml:space="preserve">Факт на 01.08.2022 г. </t>
  </si>
  <si>
    <t xml:space="preserve">Факт на 01.08.2023 г. </t>
  </si>
  <si>
    <t>Исполн. плана января-июля 2023 года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</si>
  <si>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</si>
  <si>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1 11 05400 04 0000 120</t>
  </si>
  <si>
    <t xml:space="preserve">Оперативный анализ исполнения бюджета города Перми по доходам на 1 августа 2023 года   </t>
  </si>
  <si>
    <t xml:space="preserve">План января-июля 2023 года </t>
  </si>
  <si>
    <t>Отклонение факта отчет. периода от плана января-июля 2023 года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</si>
</sst>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 ##0.0"/>
    <numFmt numFmtId="165" formatCode="#\ ##0"/>
    <numFmt numFmtId="166" formatCode="_-* #\ ##0.00&quot;р.&quot;_-;\-* #\ ##0.00&quot;р.&quot;_-;_-* \-??&quot;р.&quot;_-;_-@_-"/>
    <numFmt numFmtId="167" formatCode="0.0%"/>
    <numFmt numFmtId="168" formatCode="#,##0.0"/>
  </numFmts>
  <fonts count="45">
    <font>
      <sz val="12"/>
      <name val="Times New Roman"/>
      <family val="1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66" fontId="0" fillId="0" borderId="0" applyBorder="0" applyProtection="0">
      <alignment/>
    </xf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Alignment="1">
      <alignment/>
    </xf>
    <xf numFmtId="164" fontId="4" fillId="0" borderId="0" xfId="0" applyNumberFormat="1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left" vertical="center" wrapText="1"/>
    </xf>
    <xf numFmtId="165" fontId="5" fillId="0" borderId="0" xfId="0" applyNumberFormat="1" applyFont="1" applyFill="1" applyAlignment="1">
      <alignment horizontal="center" wrapText="1"/>
    </xf>
    <xf numFmtId="165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167" fontId="0" fillId="0" borderId="10" xfId="59" applyNumberFormat="1" applyFont="1" applyFill="1" applyBorder="1" applyAlignment="1" applyProtection="1">
      <alignment horizontal="right" wrapText="1"/>
      <protection/>
    </xf>
    <xf numFmtId="164" fontId="7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165" fontId="0" fillId="0" borderId="0" xfId="0" applyNumberFormat="1" applyFont="1" applyFill="1" applyAlignment="1">
      <alignment wrapText="1"/>
    </xf>
    <xf numFmtId="168" fontId="0" fillId="0" borderId="10" xfId="42" applyNumberFormat="1" applyFont="1" applyFill="1" applyBorder="1" applyAlignment="1" applyProtection="1">
      <alignment horizontal="right" wrapText="1"/>
      <protection/>
    </xf>
    <xf numFmtId="4" fontId="5" fillId="0" borderId="0" xfId="0" applyNumberFormat="1" applyFont="1" applyFill="1" applyAlignment="1">
      <alignment horizontal="center" wrapText="1"/>
    </xf>
    <xf numFmtId="4" fontId="0" fillId="0" borderId="0" xfId="0" applyNumberFormat="1" applyFont="1" applyFill="1" applyBorder="1" applyAlignment="1">
      <alignment wrapText="1"/>
    </xf>
    <xf numFmtId="4" fontId="0" fillId="0" borderId="0" xfId="0" applyNumberFormat="1" applyFont="1" applyFill="1" applyAlignment="1">
      <alignment wrapText="1"/>
    </xf>
    <xf numFmtId="168" fontId="5" fillId="0" borderId="0" xfId="0" applyNumberFormat="1" applyFont="1" applyFill="1" applyAlignment="1">
      <alignment horizontal="center" wrapText="1"/>
    </xf>
    <xf numFmtId="168" fontId="0" fillId="0" borderId="0" xfId="0" applyNumberFormat="1" applyFont="1" applyFill="1" applyBorder="1" applyAlignment="1">
      <alignment wrapText="1"/>
    </xf>
    <xf numFmtId="168" fontId="0" fillId="0" borderId="0" xfId="0" applyNumberFormat="1" applyFont="1" applyFill="1" applyAlignment="1">
      <alignment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justify" vertical="center" wrapText="1"/>
    </xf>
    <xf numFmtId="168" fontId="0" fillId="0" borderId="10" xfId="42" applyNumberFormat="1" applyFont="1" applyFill="1" applyBorder="1" applyAlignment="1" applyProtection="1">
      <alignment horizontal="right" wrapText="1"/>
      <protection/>
    </xf>
    <xf numFmtId="168" fontId="0" fillId="33" borderId="10" xfId="42" applyNumberFormat="1" applyFont="1" applyFill="1" applyBorder="1" applyAlignment="1" applyProtection="1">
      <alignment horizontal="right" wrapText="1"/>
      <protection/>
    </xf>
    <xf numFmtId="168" fontId="0" fillId="33" borderId="10" xfId="42" applyNumberFormat="1" applyFont="1" applyFill="1" applyBorder="1" applyAlignment="1" applyProtection="1">
      <alignment horizontal="right" wrapText="1"/>
      <protection/>
    </xf>
    <xf numFmtId="168" fontId="3" fillId="0" borderId="10" xfId="42" applyNumberFormat="1" applyFont="1" applyFill="1" applyBorder="1" applyAlignment="1" applyProtection="1">
      <alignment horizontal="right" wrapText="1"/>
      <protection/>
    </xf>
    <xf numFmtId="167" fontId="3" fillId="0" borderId="10" xfId="59" applyNumberFormat="1" applyFont="1" applyFill="1" applyBorder="1" applyAlignment="1" applyProtection="1">
      <alignment horizontal="right" wrapText="1"/>
      <protection/>
    </xf>
    <xf numFmtId="168" fontId="3" fillId="0" borderId="10" xfId="42" applyNumberFormat="1" applyFont="1" applyFill="1" applyBorder="1" applyAlignment="1" applyProtection="1">
      <alignment horizontal="center" vertical="center" wrapText="1"/>
      <protection/>
    </xf>
    <xf numFmtId="168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64" fontId="0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/>
    </xf>
    <xf numFmtId="164" fontId="10" fillId="0" borderId="10" xfId="0" applyNumberFormat="1" applyFont="1" applyFill="1" applyBorder="1" applyAlignment="1">
      <alignment horizontal="left" wrapText="1"/>
    </xf>
    <xf numFmtId="168" fontId="10" fillId="33" borderId="10" xfId="42" applyNumberFormat="1" applyFont="1" applyFill="1" applyBorder="1" applyAlignment="1" applyProtection="1">
      <alignment horizontal="right" wrapText="1"/>
      <protection/>
    </xf>
    <xf numFmtId="168" fontId="10" fillId="0" borderId="10" xfId="42" applyNumberFormat="1" applyFont="1" applyFill="1" applyBorder="1" applyAlignment="1" applyProtection="1">
      <alignment horizontal="right" wrapText="1"/>
      <protection/>
    </xf>
    <xf numFmtId="167" fontId="10" fillId="0" borderId="10" xfId="59" applyNumberFormat="1" applyFont="1" applyFill="1" applyBorder="1" applyAlignment="1" applyProtection="1">
      <alignment horizontal="right" wrapText="1"/>
      <protection/>
    </xf>
    <xf numFmtId="0" fontId="10" fillId="0" borderId="0" xfId="0" applyFont="1" applyFill="1" applyAlignment="1">
      <alignment/>
    </xf>
    <xf numFmtId="0" fontId="2" fillId="0" borderId="0" xfId="0" applyFont="1" applyFill="1" applyBorder="1" applyAlignment="1">
      <alignment horizontal="right" wrapText="1"/>
    </xf>
    <xf numFmtId="164" fontId="9" fillId="0" borderId="0" xfId="0" applyNumberFormat="1" applyFont="1" applyFill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3" xfId="53"/>
    <cellStyle name="Обычный 3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6"/>
  <sheetViews>
    <sheetView tabSelected="1" zoomScale="90" zoomScaleNormal="9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3" sqref="B3"/>
    </sheetView>
  </sheetViews>
  <sheetFormatPr defaultColWidth="15.25390625" defaultRowHeight="15.75"/>
  <cols>
    <col min="1" max="1" width="21.125" style="16" hidden="1" customWidth="1"/>
    <col min="2" max="2" width="53.125" style="17" customWidth="1"/>
    <col min="3" max="3" width="13.00390625" style="25" customWidth="1"/>
    <col min="4" max="4" width="13.50390625" style="25" customWidth="1"/>
    <col min="5" max="6" width="13.00390625" style="25" customWidth="1"/>
    <col min="7" max="7" width="13.875" style="22" customWidth="1"/>
    <col min="8" max="8" width="8.75390625" style="18" customWidth="1"/>
    <col min="9" max="9" width="8.25390625" style="5" customWidth="1"/>
    <col min="10" max="10" width="11.50390625" style="5" customWidth="1"/>
    <col min="11" max="11" width="9.25390625" style="5" customWidth="1"/>
    <col min="12" max="16384" width="15.25390625" style="1" customWidth="1"/>
  </cols>
  <sheetData>
    <row r="1" spans="1:11" ht="18.7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20.25" customHeight="1">
      <c r="A2" s="46" t="s">
        <v>99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5.75">
      <c r="A3" s="2"/>
      <c r="B3" s="3"/>
      <c r="C3" s="23"/>
      <c r="D3" s="23"/>
      <c r="E3" s="23"/>
      <c r="F3" s="23"/>
      <c r="G3" s="20"/>
      <c r="H3" s="4"/>
      <c r="K3" s="6" t="s">
        <v>1</v>
      </c>
    </row>
    <row r="4" spans="1:11" s="37" customFormat="1" ht="102.75" customHeight="1">
      <c r="A4" s="7" t="s">
        <v>2</v>
      </c>
      <c r="B4" s="7" t="s">
        <v>3</v>
      </c>
      <c r="C4" s="33" t="s">
        <v>94</v>
      </c>
      <c r="D4" s="34" t="s">
        <v>4</v>
      </c>
      <c r="E4" s="34" t="s">
        <v>100</v>
      </c>
      <c r="F4" s="34" t="s">
        <v>95</v>
      </c>
      <c r="G4" s="35" t="s">
        <v>101</v>
      </c>
      <c r="H4" s="36" t="s">
        <v>96</v>
      </c>
      <c r="I4" s="36" t="s">
        <v>5</v>
      </c>
      <c r="J4" s="36" t="s">
        <v>6</v>
      </c>
      <c r="K4" s="36" t="s">
        <v>7</v>
      </c>
    </row>
    <row r="5" spans="1:11" s="12" customFormat="1" ht="21" customHeight="1">
      <c r="A5" s="26"/>
      <c r="B5" s="27" t="s">
        <v>8</v>
      </c>
      <c r="C5" s="31">
        <f>SUM(C6:C16)</f>
        <v>8762114.6</v>
      </c>
      <c r="D5" s="31">
        <f>SUM(D6:D16)</f>
        <v>20002935</v>
      </c>
      <c r="E5" s="31">
        <f>SUM(E6:E16)</f>
        <v>9952691.200000001</v>
      </c>
      <c r="F5" s="31">
        <f>SUM(F6:F16)</f>
        <v>9725845.100000001</v>
      </c>
      <c r="G5" s="31">
        <f>F5-E5</f>
        <v>-226846.09999999963</v>
      </c>
      <c r="H5" s="32">
        <f>_xlfn.IFERROR(F5/E5,"")</f>
        <v>0.9772075617095405</v>
      </c>
      <c r="I5" s="32">
        <f>_xlfn.IFERROR(F5/D5,"")</f>
        <v>0.4862209020826195</v>
      </c>
      <c r="J5" s="31">
        <f>F5-C5</f>
        <v>963730.5000000019</v>
      </c>
      <c r="K5" s="32">
        <f>_xlfn.IFERROR(F5/C5,"")</f>
        <v>1.1099883468769058</v>
      </c>
    </row>
    <row r="6" spans="1:11" ht="18.75" customHeight="1">
      <c r="A6" s="8" t="s">
        <v>9</v>
      </c>
      <c r="B6" s="38" t="s">
        <v>10</v>
      </c>
      <c r="C6" s="19">
        <v>6595195.3</v>
      </c>
      <c r="D6" s="19">
        <v>14848766.5</v>
      </c>
      <c r="E6" s="19">
        <v>7273074.3</v>
      </c>
      <c r="F6" s="19">
        <v>7335242.9</v>
      </c>
      <c r="G6" s="19">
        <f aca="true" t="shared" si="0" ref="G6:G50">F6-E6</f>
        <v>62168.60000000056</v>
      </c>
      <c r="H6" s="9">
        <f aca="true" t="shared" si="1" ref="H6:H50">_xlfn.IFERROR(F6/E6,"")</f>
        <v>1.0085477746322489</v>
      </c>
      <c r="I6" s="9">
        <f aca="true" t="shared" si="2" ref="I6:I49">_xlfn.IFERROR(F6/D6,"")</f>
        <v>0.49399678417732545</v>
      </c>
      <c r="J6" s="19">
        <f aca="true" t="shared" si="3" ref="J6:J49">F6-C6</f>
        <v>740047.6000000006</v>
      </c>
      <c r="K6" s="9">
        <f aca="true" t="shared" si="4" ref="K6:K50">_xlfn.IFERROR(F6/C6,"")</f>
        <v>1.1122101115034457</v>
      </c>
    </row>
    <row r="7" spans="1:11" ht="33.75" customHeight="1">
      <c r="A7" s="8" t="s">
        <v>11</v>
      </c>
      <c r="B7" s="38" t="s">
        <v>12</v>
      </c>
      <c r="C7" s="19">
        <v>41838.4</v>
      </c>
      <c r="D7" s="19">
        <v>80057.5</v>
      </c>
      <c r="E7" s="19">
        <v>44330</v>
      </c>
      <c r="F7" s="19">
        <v>44031.9</v>
      </c>
      <c r="G7" s="19">
        <f t="shared" si="0"/>
        <v>-298.09999999999854</v>
      </c>
      <c r="H7" s="9">
        <f t="shared" si="1"/>
        <v>0.9932754342431762</v>
      </c>
      <c r="I7" s="9">
        <f t="shared" si="2"/>
        <v>0.5500034350310714</v>
      </c>
      <c r="J7" s="19">
        <f t="shared" si="3"/>
        <v>2193.5</v>
      </c>
      <c r="K7" s="9">
        <f t="shared" si="4"/>
        <v>1.052427913113312</v>
      </c>
    </row>
    <row r="8" spans="1:11" ht="33.75" customHeight="1">
      <c r="A8" s="8" t="s">
        <v>13</v>
      </c>
      <c r="B8" s="38" t="s">
        <v>14</v>
      </c>
      <c r="C8" s="19">
        <v>0</v>
      </c>
      <c r="D8" s="19">
        <v>1204375.9</v>
      </c>
      <c r="E8" s="19">
        <v>849375.9</v>
      </c>
      <c r="F8" s="19">
        <v>727037.6</v>
      </c>
      <c r="G8" s="19">
        <f t="shared" si="0"/>
        <v>-122338.30000000005</v>
      </c>
      <c r="H8" s="9">
        <f t="shared" si="1"/>
        <v>0.8559668340012944</v>
      </c>
      <c r="I8" s="9">
        <f t="shared" si="2"/>
        <v>0.6036633579267071</v>
      </c>
      <c r="J8" s="19">
        <f t="shared" si="3"/>
        <v>727037.6</v>
      </c>
      <c r="K8" s="9">
        <f t="shared" si="4"/>
      </c>
    </row>
    <row r="9" spans="1:11" ht="33.75" customHeight="1">
      <c r="A9" s="8" t="s">
        <v>15</v>
      </c>
      <c r="B9" s="38" t="s">
        <v>16</v>
      </c>
      <c r="C9" s="19">
        <v>384.8</v>
      </c>
      <c r="D9" s="19">
        <v>0</v>
      </c>
      <c r="E9" s="19">
        <v>0</v>
      </c>
      <c r="F9" s="19">
        <v>-1802.8</v>
      </c>
      <c r="G9" s="19">
        <f t="shared" si="0"/>
        <v>-1802.8</v>
      </c>
      <c r="H9" s="9">
        <f t="shared" si="1"/>
      </c>
      <c r="I9" s="9">
        <f t="shared" si="2"/>
      </c>
      <c r="J9" s="19">
        <f t="shared" si="3"/>
        <v>-2187.6</v>
      </c>
      <c r="K9" s="9">
        <f t="shared" si="4"/>
        <v>-4.6850311850311845</v>
      </c>
    </row>
    <row r="10" spans="1:11" ht="18.75" customHeight="1">
      <c r="A10" s="8" t="s">
        <v>17</v>
      </c>
      <c r="B10" s="38" t="s">
        <v>18</v>
      </c>
      <c r="C10" s="19">
        <v>4020.3</v>
      </c>
      <c r="D10" s="19">
        <v>4690.3</v>
      </c>
      <c r="E10" s="19">
        <v>2720.4</v>
      </c>
      <c r="F10" s="19">
        <v>-1438.1</v>
      </c>
      <c r="G10" s="19">
        <f t="shared" si="0"/>
        <v>-4158.5</v>
      </c>
      <c r="H10" s="9">
        <f t="shared" si="1"/>
        <v>-0.5286354947801793</v>
      </c>
      <c r="I10" s="9">
        <f t="shared" si="2"/>
        <v>-0.3066115173869475</v>
      </c>
      <c r="J10" s="19">
        <f t="shared" si="3"/>
        <v>-5458.4</v>
      </c>
      <c r="K10" s="9">
        <f t="shared" si="4"/>
        <v>-0.3577096236599258</v>
      </c>
    </row>
    <row r="11" spans="1:11" ht="33.75" customHeight="1">
      <c r="A11" s="8" t="s">
        <v>19</v>
      </c>
      <c r="B11" s="38" t="s">
        <v>20</v>
      </c>
      <c r="C11" s="19">
        <v>128899.3</v>
      </c>
      <c r="D11" s="19">
        <v>314766.5</v>
      </c>
      <c r="E11" s="19">
        <v>156403</v>
      </c>
      <c r="F11" s="19">
        <v>122416.5</v>
      </c>
      <c r="G11" s="19">
        <f t="shared" si="0"/>
        <v>-33986.5</v>
      </c>
      <c r="H11" s="9">
        <f t="shared" si="1"/>
        <v>0.782699180962002</v>
      </c>
      <c r="I11" s="9">
        <f t="shared" si="2"/>
        <v>0.3889120983332089</v>
      </c>
      <c r="J11" s="19">
        <f t="shared" si="3"/>
        <v>-6482.800000000003</v>
      </c>
      <c r="K11" s="9">
        <f t="shared" si="4"/>
        <v>0.9497064762958372</v>
      </c>
    </row>
    <row r="12" spans="1:11" ht="18.75" customHeight="1">
      <c r="A12" s="8" t="s">
        <v>21</v>
      </c>
      <c r="B12" s="38" t="s">
        <v>22</v>
      </c>
      <c r="C12" s="19">
        <v>64170</v>
      </c>
      <c r="D12" s="19">
        <v>1083466.2</v>
      </c>
      <c r="E12" s="19">
        <v>77100</v>
      </c>
      <c r="F12" s="19">
        <v>44550.1</v>
      </c>
      <c r="G12" s="19">
        <f t="shared" si="0"/>
        <v>-32549.9</v>
      </c>
      <c r="H12" s="9">
        <f t="shared" si="1"/>
        <v>0.5778223086900129</v>
      </c>
      <c r="I12" s="9">
        <f t="shared" si="2"/>
        <v>0.04111812625073122</v>
      </c>
      <c r="J12" s="19">
        <f t="shared" si="3"/>
        <v>-19619.9</v>
      </c>
      <c r="K12" s="9">
        <f t="shared" si="4"/>
        <v>0.6942512077294686</v>
      </c>
    </row>
    <row r="13" spans="1:11" ht="18.75" customHeight="1">
      <c r="A13" s="8" t="s">
        <v>23</v>
      </c>
      <c r="B13" s="38" t="s">
        <v>24</v>
      </c>
      <c r="C13" s="19">
        <v>416870.4</v>
      </c>
      <c r="D13" s="19">
        <v>0</v>
      </c>
      <c r="E13" s="19">
        <v>0</v>
      </c>
      <c r="F13" s="19">
        <v>0</v>
      </c>
      <c r="G13" s="19">
        <f t="shared" si="0"/>
        <v>0</v>
      </c>
      <c r="H13" s="9">
        <f t="shared" si="1"/>
      </c>
      <c r="I13" s="9">
        <f t="shared" si="2"/>
      </c>
      <c r="J13" s="19">
        <f t="shared" si="3"/>
        <v>-416870.4</v>
      </c>
      <c r="K13" s="9">
        <f t="shared" si="4"/>
        <v>0</v>
      </c>
    </row>
    <row r="14" spans="1:11" ht="18.75" customHeight="1">
      <c r="A14" s="8" t="s">
        <v>25</v>
      </c>
      <c r="B14" s="38" t="s">
        <v>26</v>
      </c>
      <c r="C14" s="19">
        <v>1385040.7</v>
      </c>
      <c r="D14" s="19">
        <v>2237196.9</v>
      </c>
      <c r="E14" s="19">
        <v>1422400</v>
      </c>
      <c r="F14" s="19">
        <v>1342748.8</v>
      </c>
      <c r="G14" s="19">
        <f t="shared" si="0"/>
        <v>-79651.19999999995</v>
      </c>
      <c r="H14" s="9">
        <f t="shared" si="1"/>
        <v>0.9440022497187852</v>
      </c>
      <c r="I14" s="9">
        <f t="shared" si="2"/>
        <v>0.6001924998197522</v>
      </c>
      <c r="J14" s="19">
        <f t="shared" si="3"/>
        <v>-42291.89999999991</v>
      </c>
      <c r="K14" s="9">
        <f t="shared" si="4"/>
        <v>0.96946522943333</v>
      </c>
    </row>
    <row r="15" spans="1:11" ht="18.75" customHeight="1">
      <c r="A15" s="8" t="s">
        <v>27</v>
      </c>
      <c r="B15" s="38" t="s">
        <v>28</v>
      </c>
      <c r="C15" s="19">
        <v>125677.3</v>
      </c>
      <c r="D15" s="19">
        <f>228385.6+1229.6</f>
        <v>229615.2</v>
      </c>
      <c r="E15" s="19">
        <v>127287.6</v>
      </c>
      <c r="F15" s="19">
        <v>113058.3</v>
      </c>
      <c r="G15" s="19">
        <f t="shared" si="0"/>
        <v>-14229.300000000003</v>
      </c>
      <c r="H15" s="9">
        <f t="shared" si="1"/>
        <v>0.888211420436869</v>
      </c>
      <c r="I15" s="9">
        <f t="shared" si="2"/>
        <v>0.4923816019148558</v>
      </c>
      <c r="J15" s="19">
        <f t="shared" si="3"/>
        <v>-12619</v>
      </c>
      <c r="K15" s="9">
        <f t="shared" si="4"/>
        <v>0.8995920504339288</v>
      </c>
    </row>
    <row r="16" spans="1:11" ht="33.75" customHeight="1">
      <c r="A16" s="8" t="s">
        <v>29</v>
      </c>
      <c r="B16" s="38" t="s">
        <v>30</v>
      </c>
      <c r="C16" s="19">
        <v>18.1</v>
      </c>
      <c r="D16" s="19">
        <v>0</v>
      </c>
      <c r="E16" s="19">
        <v>0</v>
      </c>
      <c r="F16" s="19">
        <v>-0.1</v>
      </c>
      <c r="G16" s="19">
        <f t="shared" si="0"/>
        <v>-0.1</v>
      </c>
      <c r="H16" s="9">
        <f t="shared" si="1"/>
      </c>
      <c r="I16" s="9">
        <f t="shared" si="2"/>
      </c>
      <c r="J16" s="19">
        <f t="shared" si="3"/>
        <v>-18.200000000000003</v>
      </c>
      <c r="K16" s="9">
        <f t="shared" si="4"/>
        <v>-0.0055248618784530384</v>
      </c>
    </row>
    <row r="17" spans="1:11" s="12" customFormat="1" ht="21" customHeight="1">
      <c r="A17" s="26"/>
      <c r="B17" s="27" t="s">
        <v>31</v>
      </c>
      <c r="C17" s="31">
        <f>SUM(C18:C39)</f>
        <v>3492543.599999999</v>
      </c>
      <c r="D17" s="31">
        <f>SUM(D18:D39)</f>
        <v>6567862.9</v>
      </c>
      <c r="E17" s="31">
        <f>SUM(E18:E39)</f>
        <v>3577608.1</v>
      </c>
      <c r="F17" s="31">
        <f>SUM(F18:F39)</f>
        <v>3990373.8000000003</v>
      </c>
      <c r="G17" s="31">
        <f t="shared" si="0"/>
        <v>412765.7000000002</v>
      </c>
      <c r="H17" s="32">
        <f t="shared" si="1"/>
        <v>1.1153747667331142</v>
      </c>
      <c r="I17" s="32">
        <f t="shared" si="2"/>
        <v>0.6075604592781618</v>
      </c>
      <c r="J17" s="31">
        <f t="shared" si="3"/>
        <v>497830.2000000011</v>
      </c>
      <c r="K17" s="32">
        <f t="shared" si="4"/>
        <v>1.1425408690674617</v>
      </c>
    </row>
    <row r="18" spans="1:11" ht="83.25" customHeight="1">
      <c r="A18" s="8" t="s">
        <v>32</v>
      </c>
      <c r="B18" s="38" t="s">
        <v>33</v>
      </c>
      <c r="C18" s="19">
        <v>1336</v>
      </c>
      <c r="D18" s="19">
        <v>496</v>
      </c>
      <c r="E18" s="19">
        <v>0</v>
      </c>
      <c r="F18" s="28">
        <v>3566.5</v>
      </c>
      <c r="G18" s="19">
        <f t="shared" si="0"/>
        <v>3566.5</v>
      </c>
      <c r="H18" s="9">
        <f t="shared" si="1"/>
      </c>
      <c r="I18" s="9">
        <f t="shared" si="2"/>
        <v>7.190524193548387</v>
      </c>
      <c r="J18" s="19">
        <f t="shared" si="3"/>
        <v>2230.5</v>
      </c>
      <c r="K18" s="9">
        <f t="shared" si="4"/>
        <v>2.6695359281437128</v>
      </c>
    </row>
    <row r="19" spans="1:11" ht="66" customHeight="1">
      <c r="A19" s="8" t="s">
        <v>34</v>
      </c>
      <c r="B19" s="38" t="s">
        <v>35</v>
      </c>
      <c r="C19" s="19">
        <v>231170.3</v>
      </c>
      <c r="D19" s="19">
        <v>580893.4</v>
      </c>
      <c r="E19" s="19">
        <v>293505.1</v>
      </c>
      <c r="F19" s="28">
        <v>249114.2</v>
      </c>
      <c r="G19" s="19">
        <f t="shared" si="0"/>
        <v>-44390.899999999965</v>
      </c>
      <c r="H19" s="9">
        <f t="shared" si="1"/>
        <v>0.8487559500669666</v>
      </c>
      <c r="I19" s="9">
        <f t="shared" si="2"/>
        <v>0.42884666962991835</v>
      </c>
      <c r="J19" s="19">
        <f t="shared" si="3"/>
        <v>17943.900000000023</v>
      </c>
      <c r="K19" s="9">
        <f t="shared" si="4"/>
        <v>1.0776219955591182</v>
      </c>
    </row>
    <row r="20" spans="1:11" ht="33.75" customHeight="1">
      <c r="A20" s="8" t="s">
        <v>36</v>
      </c>
      <c r="B20" s="38" t="s">
        <v>37</v>
      </c>
      <c r="C20" s="19">
        <v>30210.6</v>
      </c>
      <c r="D20" s="19">
        <v>43031.4</v>
      </c>
      <c r="E20" s="19">
        <v>24026</v>
      </c>
      <c r="F20" s="28">
        <v>106851.8</v>
      </c>
      <c r="G20" s="19">
        <f t="shared" si="0"/>
        <v>82825.8</v>
      </c>
      <c r="H20" s="9">
        <f t="shared" si="1"/>
        <v>4.447340381253642</v>
      </c>
      <c r="I20" s="9">
        <f t="shared" si="2"/>
        <v>2.483112331925059</v>
      </c>
      <c r="J20" s="19">
        <f t="shared" si="3"/>
        <v>76641.20000000001</v>
      </c>
      <c r="K20" s="9">
        <f t="shared" si="4"/>
        <v>3.5368976451973815</v>
      </c>
    </row>
    <row r="21" spans="1:11" ht="18.75" customHeight="1">
      <c r="A21" s="8" t="s">
        <v>38</v>
      </c>
      <c r="B21" s="38" t="s">
        <v>39</v>
      </c>
      <c r="C21" s="19">
        <v>581</v>
      </c>
      <c r="D21" s="19">
        <v>41.2</v>
      </c>
      <c r="E21" s="19">
        <v>41.2</v>
      </c>
      <c r="F21" s="28">
        <v>158.8</v>
      </c>
      <c r="G21" s="19">
        <f t="shared" si="0"/>
        <v>117.60000000000001</v>
      </c>
      <c r="H21" s="9">
        <f t="shared" si="1"/>
        <v>3.854368932038835</v>
      </c>
      <c r="I21" s="9">
        <f t="shared" si="2"/>
        <v>3.854368932038835</v>
      </c>
      <c r="J21" s="19">
        <f t="shared" si="3"/>
        <v>-422.2</v>
      </c>
      <c r="K21" s="9">
        <f t="shared" si="4"/>
        <v>0.27332185886402754</v>
      </c>
    </row>
    <row r="22" spans="1:11" ht="51.75" customHeight="1">
      <c r="A22" s="8" t="s">
        <v>40</v>
      </c>
      <c r="B22" s="38" t="s">
        <v>41</v>
      </c>
      <c r="C22" s="19">
        <v>41299.6</v>
      </c>
      <c r="D22" s="19">
        <v>100081.7</v>
      </c>
      <c r="E22" s="19">
        <v>54500</v>
      </c>
      <c r="F22" s="29">
        <v>49697.5</v>
      </c>
      <c r="G22" s="19">
        <f t="shared" si="0"/>
        <v>-4802.5</v>
      </c>
      <c r="H22" s="9">
        <f t="shared" si="1"/>
        <v>0.9118807339449542</v>
      </c>
      <c r="I22" s="9">
        <f t="shared" si="2"/>
        <v>0.4965693028795474</v>
      </c>
      <c r="J22" s="19">
        <f t="shared" si="3"/>
        <v>8397.900000000001</v>
      </c>
      <c r="K22" s="9">
        <f t="shared" si="4"/>
        <v>1.2033409524547454</v>
      </c>
    </row>
    <row r="23" spans="1:11" ht="84" customHeight="1">
      <c r="A23" s="8" t="s">
        <v>42</v>
      </c>
      <c r="B23" s="38" t="s">
        <v>43</v>
      </c>
      <c r="C23" s="19">
        <v>64572.9</v>
      </c>
      <c r="D23" s="19">
        <v>160701.1</v>
      </c>
      <c r="E23" s="19">
        <v>87650</v>
      </c>
      <c r="F23" s="28">
        <v>93131.6</v>
      </c>
      <c r="G23" s="19">
        <f t="shared" si="0"/>
        <v>5481.600000000006</v>
      </c>
      <c r="H23" s="9">
        <f t="shared" si="1"/>
        <v>1.0625396463205934</v>
      </c>
      <c r="I23" s="9">
        <f t="shared" si="2"/>
        <v>0.5795330585789394</v>
      </c>
      <c r="J23" s="19">
        <f t="shared" si="3"/>
        <v>28558.700000000004</v>
      </c>
      <c r="K23" s="9">
        <f t="shared" si="4"/>
        <v>1.4422706739204838</v>
      </c>
    </row>
    <row r="24" spans="1:11" ht="126">
      <c r="A24" s="8" t="s">
        <v>44</v>
      </c>
      <c r="B24" s="38" t="s">
        <v>45</v>
      </c>
      <c r="C24" s="19">
        <v>916.8</v>
      </c>
      <c r="D24" s="19">
        <v>1194</v>
      </c>
      <c r="E24" s="19">
        <v>767.8</v>
      </c>
      <c r="F24" s="28">
        <v>828.4</v>
      </c>
      <c r="G24" s="19">
        <f t="shared" si="0"/>
        <v>60.60000000000002</v>
      </c>
      <c r="H24" s="9">
        <f t="shared" si="1"/>
        <v>1.0789268038551707</v>
      </c>
      <c r="I24" s="9">
        <f t="shared" si="2"/>
        <v>0.6938023450586265</v>
      </c>
      <c r="J24" s="19">
        <f t="shared" si="3"/>
        <v>-88.39999999999998</v>
      </c>
      <c r="K24" s="9">
        <f t="shared" si="4"/>
        <v>0.9035776614310645</v>
      </c>
    </row>
    <row r="25" spans="1:11" ht="110.25">
      <c r="A25" s="8" t="s">
        <v>46</v>
      </c>
      <c r="B25" s="38" t="s">
        <v>47</v>
      </c>
      <c r="C25" s="19">
        <v>1290</v>
      </c>
      <c r="D25" s="19">
        <v>1801.3999999999999</v>
      </c>
      <c r="E25" s="19">
        <v>968.3</v>
      </c>
      <c r="F25" s="28">
        <v>1394.4</v>
      </c>
      <c r="G25" s="19">
        <f t="shared" si="0"/>
        <v>426.10000000000014</v>
      </c>
      <c r="H25" s="9">
        <f t="shared" si="1"/>
        <v>1.4400495714138182</v>
      </c>
      <c r="I25" s="9">
        <f t="shared" si="2"/>
        <v>0.7740646164094594</v>
      </c>
      <c r="J25" s="19">
        <f t="shared" si="3"/>
        <v>104.40000000000009</v>
      </c>
      <c r="K25" s="9">
        <f t="shared" si="4"/>
        <v>1.0809302325581396</v>
      </c>
    </row>
    <row r="26" spans="1:11" ht="67.5" customHeight="1">
      <c r="A26" s="8" t="s">
        <v>98</v>
      </c>
      <c r="B26" s="38" t="s">
        <v>97</v>
      </c>
      <c r="C26" s="19">
        <v>64.8</v>
      </c>
      <c r="D26" s="19">
        <v>0</v>
      </c>
      <c r="E26" s="19">
        <v>0</v>
      </c>
      <c r="F26" s="28">
        <v>212.4</v>
      </c>
      <c r="G26" s="19">
        <f t="shared" si="0"/>
        <v>212.4</v>
      </c>
      <c r="H26" s="9">
        <f t="shared" si="1"/>
      </c>
      <c r="I26" s="9">
        <f t="shared" si="2"/>
      </c>
      <c r="J26" s="19">
        <f t="shared" si="3"/>
        <v>147.60000000000002</v>
      </c>
      <c r="K26" s="9">
        <f t="shared" si="4"/>
        <v>3.277777777777778</v>
      </c>
    </row>
    <row r="27" spans="1:11" ht="63">
      <c r="A27" s="8" t="s">
        <v>48</v>
      </c>
      <c r="B27" s="38" t="s">
        <v>49</v>
      </c>
      <c r="C27" s="19">
        <v>21689.4</v>
      </c>
      <c r="D27" s="19">
        <v>49637.8</v>
      </c>
      <c r="E27" s="19">
        <v>49637.8</v>
      </c>
      <c r="F27" s="28">
        <v>49637.8</v>
      </c>
      <c r="G27" s="19">
        <f t="shared" si="0"/>
        <v>0</v>
      </c>
      <c r="H27" s="9">
        <f t="shared" si="1"/>
        <v>1</v>
      </c>
      <c r="I27" s="9">
        <f t="shared" si="2"/>
        <v>1</v>
      </c>
      <c r="J27" s="19">
        <f t="shared" si="3"/>
        <v>27948.4</v>
      </c>
      <c r="K27" s="9">
        <f t="shared" si="4"/>
        <v>2.288574142207714</v>
      </c>
    </row>
    <row r="28" spans="1:11" ht="99" customHeight="1">
      <c r="A28" s="8" t="s">
        <v>50</v>
      </c>
      <c r="B28" s="38" t="s">
        <v>51</v>
      </c>
      <c r="C28" s="19">
        <v>32812.5</v>
      </c>
      <c r="D28" s="19">
        <v>54855.2</v>
      </c>
      <c r="E28" s="19">
        <v>30524.9</v>
      </c>
      <c r="F28" s="28">
        <v>54990.4</v>
      </c>
      <c r="G28" s="19">
        <f t="shared" si="0"/>
        <v>24465.5</v>
      </c>
      <c r="H28" s="9">
        <f t="shared" si="1"/>
        <v>1.8014932071849539</v>
      </c>
      <c r="I28" s="9">
        <f t="shared" si="2"/>
        <v>1.0024646706237514</v>
      </c>
      <c r="J28" s="19">
        <f t="shared" si="3"/>
        <v>22177.9</v>
      </c>
      <c r="K28" s="9">
        <f t="shared" si="4"/>
        <v>1.6758979047619047</v>
      </c>
    </row>
    <row r="29" spans="1:11" ht="18.75" customHeight="1">
      <c r="A29" s="8" t="s">
        <v>52</v>
      </c>
      <c r="B29" s="38" t="s">
        <v>53</v>
      </c>
      <c r="C29" s="19">
        <v>2623.9</v>
      </c>
      <c r="D29" s="19">
        <v>7767.5</v>
      </c>
      <c r="E29" s="19">
        <v>5456.4</v>
      </c>
      <c r="F29" s="19">
        <v>8336.9</v>
      </c>
      <c r="G29" s="19">
        <f t="shared" si="0"/>
        <v>2880.5</v>
      </c>
      <c r="H29" s="9">
        <f t="shared" si="1"/>
        <v>1.5279121765266477</v>
      </c>
      <c r="I29" s="9">
        <f t="shared" si="2"/>
        <v>1.073305439330544</v>
      </c>
      <c r="J29" s="19">
        <f t="shared" si="3"/>
        <v>5713</v>
      </c>
      <c r="K29" s="9">
        <f t="shared" si="4"/>
        <v>3.1772933419718736</v>
      </c>
    </row>
    <row r="30" spans="1:11" ht="33.75" customHeight="1">
      <c r="A30" s="8" t="s">
        <v>54</v>
      </c>
      <c r="B30" s="38" t="s">
        <v>55</v>
      </c>
      <c r="C30" s="19">
        <v>2410915.4</v>
      </c>
      <c r="D30" s="19">
        <v>4883270.7</v>
      </c>
      <c r="E30" s="19">
        <v>2633154</v>
      </c>
      <c r="F30" s="19">
        <v>2761452.6</v>
      </c>
      <c r="G30" s="19">
        <f t="shared" si="0"/>
        <v>128298.6000000001</v>
      </c>
      <c r="H30" s="9">
        <f t="shared" si="1"/>
        <v>1.048724305528655</v>
      </c>
      <c r="I30" s="9">
        <f t="shared" si="2"/>
        <v>0.5654924270325624</v>
      </c>
      <c r="J30" s="19">
        <f t="shared" si="3"/>
        <v>350537.2000000002</v>
      </c>
      <c r="K30" s="9">
        <f t="shared" si="4"/>
        <v>1.1453958940243196</v>
      </c>
    </row>
    <row r="31" spans="1:11" ht="33.75" customHeight="1">
      <c r="A31" s="8" t="s">
        <v>56</v>
      </c>
      <c r="B31" s="38" t="s">
        <v>57</v>
      </c>
      <c r="C31" s="19">
        <v>3553.5</v>
      </c>
      <c r="D31" s="19">
        <v>0</v>
      </c>
      <c r="E31" s="19">
        <v>0</v>
      </c>
      <c r="F31" s="29">
        <v>4452.7</v>
      </c>
      <c r="G31" s="19">
        <f t="shared" si="0"/>
        <v>4452.7</v>
      </c>
      <c r="H31" s="9">
        <f t="shared" si="1"/>
      </c>
      <c r="I31" s="9">
        <f t="shared" si="2"/>
      </c>
      <c r="J31" s="19">
        <f t="shared" si="3"/>
        <v>899.1999999999998</v>
      </c>
      <c r="K31" s="9">
        <f t="shared" si="4"/>
        <v>1.2530462923877865</v>
      </c>
    </row>
    <row r="32" spans="1:11" ht="84" customHeight="1">
      <c r="A32" s="8" t="s">
        <v>58</v>
      </c>
      <c r="B32" s="38" t="s">
        <v>59</v>
      </c>
      <c r="C32" s="19">
        <v>414</v>
      </c>
      <c r="D32" s="19">
        <v>0</v>
      </c>
      <c r="E32" s="19">
        <v>0</v>
      </c>
      <c r="F32" s="28">
        <v>493.8</v>
      </c>
      <c r="G32" s="19">
        <f t="shared" si="0"/>
        <v>493.8</v>
      </c>
      <c r="H32" s="9">
        <f t="shared" si="1"/>
      </c>
      <c r="I32" s="9">
        <f t="shared" si="2"/>
      </c>
      <c r="J32" s="19">
        <f t="shared" si="3"/>
        <v>79.80000000000001</v>
      </c>
      <c r="K32" s="9">
        <f t="shared" si="4"/>
        <v>1.1927536231884057</v>
      </c>
    </row>
    <row r="33" spans="1:11" ht="83.25" customHeight="1">
      <c r="A33" s="8" t="s">
        <v>60</v>
      </c>
      <c r="B33" s="38" t="s">
        <v>61</v>
      </c>
      <c r="C33" s="19">
        <v>33628.4</v>
      </c>
      <c r="D33" s="19">
        <v>200263.99999999997</v>
      </c>
      <c r="E33" s="19">
        <v>160521.9</v>
      </c>
      <c r="F33" s="28">
        <v>168832.4</v>
      </c>
      <c r="G33" s="19">
        <f t="shared" si="0"/>
        <v>8310.5</v>
      </c>
      <c r="H33" s="9">
        <f t="shared" si="1"/>
        <v>1.0517717520163916</v>
      </c>
      <c r="I33" s="9">
        <f t="shared" si="2"/>
        <v>0.8430491750888828</v>
      </c>
      <c r="J33" s="19">
        <f t="shared" si="3"/>
        <v>135204</v>
      </c>
      <c r="K33" s="9">
        <f t="shared" si="4"/>
        <v>5.020530266084618</v>
      </c>
    </row>
    <row r="34" spans="1:11" ht="53.25" customHeight="1">
      <c r="A34" s="8" t="s">
        <v>62</v>
      </c>
      <c r="B34" s="38" t="s">
        <v>63</v>
      </c>
      <c r="C34" s="19">
        <v>414595.8</v>
      </c>
      <c r="D34" s="19">
        <v>104142</v>
      </c>
      <c r="E34" s="19">
        <v>53740</v>
      </c>
      <c r="F34" s="28">
        <v>142393.7</v>
      </c>
      <c r="G34" s="19">
        <f t="shared" si="0"/>
        <v>88653.70000000001</v>
      </c>
      <c r="H34" s="9">
        <f t="shared" si="1"/>
        <v>2.6496780796427246</v>
      </c>
      <c r="I34" s="9">
        <f t="shared" si="2"/>
        <v>1.3673032974208295</v>
      </c>
      <c r="J34" s="19">
        <f t="shared" si="3"/>
        <v>-272202.1</v>
      </c>
      <c r="K34" s="9">
        <f t="shared" si="4"/>
        <v>0.3434518632364342</v>
      </c>
    </row>
    <row r="35" spans="1:11" ht="97.5" customHeight="1">
      <c r="A35" s="8" t="s">
        <v>64</v>
      </c>
      <c r="B35" s="38" t="s">
        <v>65</v>
      </c>
      <c r="C35" s="19">
        <v>30551.6</v>
      </c>
      <c r="D35" s="19">
        <v>45272.2</v>
      </c>
      <c r="E35" s="19">
        <v>18300</v>
      </c>
      <c r="F35" s="28">
        <v>47133.7</v>
      </c>
      <c r="G35" s="19">
        <f t="shared" si="0"/>
        <v>28833.699999999997</v>
      </c>
      <c r="H35" s="9">
        <f t="shared" si="1"/>
        <v>2.5756120218579235</v>
      </c>
      <c r="I35" s="9">
        <f t="shared" si="2"/>
        <v>1.0411179487632587</v>
      </c>
      <c r="J35" s="19">
        <f t="shared" si="3"/>
        <v>16582.1</v>
      </c>
      <c r="K35" s="9">
        <f t="shared" si="4"/>
        <v>1.5427571714738344</v>
      </c>
    </row>
    <row r="36" spans="1:11" ht="18.75" customHeight="1">
      <c r="A36" s="8" t="s">
        <v>66</v>
      </c>
      <c r="B36" s="38" t="s">
        <v>67</v>
      </c>
      <c r="C36" s="30">
        <v>106132.8</v>
      </c>
      <c r="D36" s="19">
        <v>212143.2</v>
      </c>
      <c r="E36" s="19">
        <v>106675.09999999999</v>
      </c>
      <c r="F36" s="19">
        <v>133820.5</v>
      </c>
      <c r="G36" s="19">
        <f t="shared" si="0"/>
        <v>27145.40000000001</v>
      </c>
      <c r="H36" s="9">
        <f t="shared" si="1"/>
        <v>1.254468006123266</v>
      </c>
      <c r="I36" s="9">
        <f t="shared" si="2"/>
        <v>0.630802684224618</v>
      </c>
      <c r="J36" s="19">
        <f t="shared" si="3"/>
        <v>27687.699999999997</v>
      </c>
      <c r="K36" s="9">
        <f t="shared" si="4"/>
        <v>1.2608778812958858</v>
      </c>
    </row>
    <row r="37" spans="1:11" ht="18.75" customHeight="1">
      <c r="A37" s="8" t="s">
        <v>68</v>
      </c>
      <c r="B37" s="38" t="s">
        <v>69</v>
      </c>
      <c r="C37" s="19">
        <v>1197.4</v>
      </c>
      <c r="D37" s="19">
        <v>0</v>
      </c>
      <c r="E37" s="19">
        <v>0</v>
      </c>
      <c r="F37" s="19">
        <v>-5374.7</v>
      </c>
      <c r="G37" s="19">
        <f t="shared" si="0"/>
        <v>-5374.7</v>
      </c>
      <c r="H37" s="9">
        <f t="shared" si="1"/>
      </c>
      <c r="I37" s="9">
        <f t="shared" si="2"/>
      </c>
      <c r="J37" s="19">
        <f t="shared" si="3"/>
        <v>-6572.1</v>
      </c>
      <c r="K37" s="9">
        <f t="shared" si="4"/>
        <v>-4.488642057791882</v>
      </c>
    </row>
    <row r="38" spans="1:11" ht="18.75" customHeight="1">
      <c r="A38" s="8" t="s">
        <v>70</v>
      </c>
      <c r="B38" s="38" t="s">
        <v>71</v>
      </c>
      <c r="C38" s="19">
        <v>60837.5</v>
      </c>
      <c r="D38" s="19">
        <v>122270.1</v>
      </c>
      <c r="E38" s="19">
        <v>58139.6</v>
      </c>
      <c r="F38" s="19">
        <v>118452.5</v>
      </c>
      <c r="G38" s="19">
        <f>F38-E38</f>
        <v>60312.9</v>
      </c>
      <c r="H38" s="9">
        <f t="shared" si="1"/>
        <v>2.037380718133596</v>
      </c>
      <c r="I38" s="9">
        <f t="shared" si="2"/>
        <v>0.9687773216837149</v>
      </c>
      <c r="J38" s="19">
        <f t="shared" si="3"/>
        <v>57615</v>
      </c>
      <c r="K38" s="9">
        <f t="shared" si="4"/>
        <v>1.9470310252722416</v>
      </c>
    </row>
    <row r="39" spans="1:11" ht="18.75" customHeight="1">
      <c r="A39" s="8" t="s">
        <v>72</v>
      </c>
      <c r="B39" s="38" t="s">
        <v>73</v>
      </c>
      <c r="C39" s="19">
        <v>2149.4</v>
      </c>
      <c r="D39" s="19">
        <v>0</v>
      </c>
      <c r="E39" s="19">
        <v>0</v>
      </c>
      <c r="F39" s="19">
        <v>795.9</v>
      </c>
      <c r="G39" s="19">
        <f t="shared" si="0"/>
        <v>795.9</v>
      </c>
      <c r="H39" s="9">
        <f t="shared" si="1"/>
      </c>
      <c r="I39" s="9">
        <f t="shared" si="2"/>
      </c>
      <c r="J39" s="19">
        <f t="shared" si="3"/>
        <v>-1353.5</v>
      </c>
      <c r="K39" s="9">
        <f t="shared" si="4"/>
        <v>0.3702893830836512</v>
      </c>
    </row>
    <row r="40" spans="1:11" s="12" customFormat="1" ht="21" customHeight="1">
      <c r="A40" s="10"/>
      <c r="B40" s="11" t="s">
        <v>74</v>
      </c>
      <c r="C40" s="31">
        <f>C5+C17</f>
        <v>12254658.2</v>
      </c>
      <c r="D40" s="31">
        <f>D5+D17</f>
        <v>26570797.9</v>
      </c>
      <c r="E40" s="31">
        <f>E5+E17</f>
        <v>13530299.3</v>
      </c>
      <c r="F40" s="31">
        <f>F5+F17</f>
        <v>13716218.900000002</v>
      </c>
      <c r="G40" s="31">
        <f t="shared" si="0"/>
        <v>185919.6000000015</v>
      </c>
      <c r="H40" s="32">
        <f t="shared" si="1"/>
        <v>1.0137409820638632</v>
      </c>
      <c r="I40" s="32">
        <f t="shared" si="2"/>
        <v>0.5162140388715991</v>
      </c>
      <c r="J40" s="31">
        <f t="shared" si="3"/>
        <v>1461560.700000003</v>
      </c>
      <c r="K40" s="32">
        <f t="shared" si="4"/>
        <v>1.1192657254202327</v>
      </c>
    </row>
    <row r="41" spans="1:11" s="12" customFormat="1" ht="21" customHeight="1">
      <c r="A41" s="10" t="s">
        <v>75</v>
      </c>
      <c r="B41" s="11" t="s">
        <v>76</v>
      </c>
      <c r="C41" s="31">
        <f>SUM(C42:C49)</f>
        <v>11462669.9</v>
      </c>
      <c r="D41" s="31">
        <f>SUM(D42:D49)</f>
        <v>28201784.7</v>
      </c>
      <c r="E41" s="31">
        <f>SUM(E42:E49)</f>
        <v>13600555</v>
      </c>
      <c r="F41" s="31">
        <f>SUM(F42:F49)</f>
        <v>13692444.7</v>
      </c>
      <c r="G41" s="31">
        <f t="shared" si="0"/>
        <v>91889.69999999925</v>
      </c>
      <c r="H41" s="32">
        <f t="shared" si="1"/>
        <v>1.0067563198707699</v>
      </c>
      <c r="I41" s="32">
        <f t="shared" si="2"/>
        <v>0.4855169573718503</v>
      </c>
      <c r="J41" s="31">
        <f t="shared" si="3"/>
        <v>2229774.799999999</v>
      </c>
      <c r="K41" s="32">
        <f t="shared" si="4"/>
        <v>1.1945249073254738</v>
      </c>
    </row>
    <row r="42" spans="1:11" ht="33.75" customHeight="1">
      <c r="A42" s="8" t="s">
        <v>77</v>
      </c>
      <c r="B42" s="38" t="s">
        <v>78</v>
      </c>
      <c r="C42" s="19">
        <v>539943.4</v>
      </c>
      <c r="D42" s="19">
        <v>384548</v>
      </c>
      <c r="E42" s="19">
        <v>320133.9</v>
      </c>
      <c r="F42" s="19">
        <v>326643.7</v>
      </c>
      <c r="G42" s="19">
        <f t="shared" si="0"/>
        <v>6509.799999999988</v>
      </c>
      <c r="H42" s="9">
        <f t="shared" si="1"/>
        <v>1.0203346162340194</v>
      </c>
      <c r="I42" s="9">
        <f t="shared" si="2"/>
        <v>0.8494224388112798</v>
      </c>
      <c r="J42" s="19">
        <f t="shared" si="3"/>
        <v>-213299.7</v>
      </c>
      <c r="K42" s="9">
        <f t="shared" si="4"/>
        <v>0.6049591494219579</v>
      </c>
    </row>
    <row r="43" spans="1:11" ht="33.75" customHeight="1">
      <c r="A43" s="8" t="s">
        <v>79</v>
      </c>
      <c r="B43" s="38" t="s">
        <v>80</v>
      </c>
      <c r="C43" s="19">
        <v>2186211.8</v>
      </c>
      <c r="D43" s="19">
        <v>9802370.2</v>
      </c>
      <c r="E43" s="19">
        <v>2743962</v>
      </c>
      <c r="F43" s="19">
        <v>2743962</v>
      </c>
      <c r="G43" s="19">
        <f t="shared" si="0"/>
        <v>0</v>
      </c>
      <c r="H43" s="9">
        <f t="shared" si="1"/>
        <v>1</v>
      </c>
      <c r="I43" s="9">
        <f t="shared" si="2"/>
        <v>0.27992841976117167</v>
      </c>
      <c r="J43" s="19">
        <f t="shared" si="3"/>
        <v>557750.2000000002</v>
      </c>
      <c r="K43" s="9">
        <f t="shared" si="4"/>
        <v>1.2551217590171273</v>
      </c>
    </row>
    <row r="44" spans="1:11" ht="33.75" customHeight="1">
      <c r="A44" s="8" t="s">
        <v>81</v>
      </c>
      <c r="B44" s="38" t="s">
        <v>82</v>
      </c>
      <c r="C44" s="19">
        <v>6576190.8</v>
      </c>
      <c r="D44" s="19">
        <v>12307705.3</v>
      </c>
      <c r="E44" s="19">
        <v>7322383.5</v>
      </c>
      <c r="F44" s="19">
        <v>7322383.4</v>
      </c>
      <c r="G44" s="19">
        <f t="shared" si="0"/>
        <v>-0.09999999962747097</v>
      </c>
      <c r="H44" s="9">
        <f t="shared" si="1"/>
        <v>0.9999999863432447</v>
      </c>
      <c r="I44" s="9">
        <f t="shared" si="2"/>
        <v>0.5949430232132711</v>
      </c>
      <c r="J44" s="19">
        <f t="shared" si="3"/>
        <v>746192.6000000006</v>
      </c>
      <c r="K44" s="9">
        <f t="shared" si="4"/>
        <v>1.1134688184533819</v>
      </c>
    </row>
    <row r="45" spans="1:11" ht="18.75" customHeight="1">
      <c r="A45" s="8" t="s">
        <v>83</v>
      </c>
      <c r="B45" s="38" t="s">
        <v>84</v>
      </c>
      <c r="C45" s="19">
        <v>2113137.5</v>
      </c>
      <c r="D45" s="19">
        <v>5484388.2</v>
      </c>
      <c r="E45" s="19">
        <v>2991302.6</v>
      </c>
      <c r="F45" s="19">
        <v>2962310</v>
      </c>
      <c r="G45" s="19">
        <f t="shared" si="0"/>
        <v>-28992.600000000093</v>
      </c>
      <c r="H45" s="9">
        <f t="shared" si="1"/>
        <v>0.9903077007321158</v>
      </c>
      <c r="I45" s="9">
        <f t="shared" si="2"/>
        <v>0.5401349962790745</v>
      </c>
      <c r="J45" s="19">
        <f t="shared" si="3"/>
        <v>849172.5</v>
      </c>
      <c r="K45" s="9">
        <f t="shared" si="4"/>
        <v>1.4018538784153893</v>
      </c>
    </row>
    <row r="46" spans="1:11" ht="33.75" customHeight="1">
      <c r="A46" s="8" t="s">
        <v>85</v>
      </c>
      <c r="B46" s="38" t="s">
        <v>86</v>
      </c>
      <c r="C46" s="19">
        <v>4.1</v>
      </c>
      <c r="D46" s="19">
        <v>0</v>
      </c>
      <c r="E46" s="19">
        <v>0</v>
      </c>
      <c r="F46" s="19">
        <v>924.2</v>
      </c>
      <c r="G46" s="19">
        <f t="shared" si="0"/>
        <v>924.2</v>
      </c>
      <c r="H46" s="9">
        <f t="shared" si="1"/>
      </c>
      <c r="I46" s="9">
        <f t="shared" si="2"/>
      </c>
      <c r="J46" s="19">
        <f t="shared" si="3"/>
        <v>920.1</v>
      </c>
      <c r="K46" s="9">
        <f t="shared" si="4"/>
        <v>225.41463414634148</v>
      </c>
    </row>
    <row r="47" spans="1:11" ht="33.75" customHeight="1">
      <c r="A47" s="8" t="s">
        <v>87</v>
      </c>
      <c r="B47" s="38" t="s">
        <v>88</v>
      </c>
      <c r="C47" s="19">
        <v>62670.4</v>
      </c>
      <c r="D47" s="19">
        <v>214766.1</v>
      </c>
      <c r="E47" s="19">
        <v>214766.1</v>
      </c>
      <c r="F47" s="19">
        <v>494848.1</v>
      </c>
      <c r="G47" s="19">
        <f t="shared" si="0"/>
        <v>280082</v>
      </c>
      <c r="H47" s="9">
        <f t="shared" si="1"/>
        <v>2.3041257442398964</v>
      </c>
      <c r="I47" s="9">
        <f t="shared" si="2"/>
        <v>2.3041257442398964</v>
      </c>
      <c r="J47" s="19">
        <f t="shared" si="3"/>
        <v>432177.69999999995</v>
      </c>
      <c r="K47" s="9">
        <f t="shared" si="4"/>
        <v>7.89604183155046</v>
      </c>
    </row>
    <row r="48" spans="1:11" ht="84" customHeight="1">
      <c r="A48" s="8" t="s">
        <v>89</v>
      </c>
      <c r="B48" s="38" t="s">
        <v>90</v>
      </c>
      <c r="C48" s="19">
        <v>322724</v>
      </c>
      <c r="D48" s="19">
        <v>8006.9</v>
      </c>
      <c r="E48" s="19">
        <v>8006.9</v>
      </c>
      <c r="F48" s="19">
        <v>159826.2</v>
      </c>
      <c r="G48" s="19">
        <f t="shared" si="0"/>
        <v>151819.30000000002</v>
      </c>
      <c r="H48" s="9">
        <f>_xlfn.IFERROR(F48/E48,"")</f>
        <v>19.961058586968743</v>
      </c>
      <c r="I48" s="9">
        <f t="shared" si="2"/>
        <v>19.961058586968743</v>
      </c>
      <c r="J48" s="19">
        <f t="shared" si="3"/>
        <v>-162897.8</v>
      </c>
      <c r="K48" s="9">
        <f t="shared" si="4"/>
        <v>0.4952411348396773</v>
      </c>
    </row>
    <row r="49" spans="1:11" ht="50.25" customHeight="1">
      <c r="A49" s="8" t="s">
        <v>91</v>
      </c>
      <c r="B49" s="38" t="s">
        <v>92</v>
      </c>
      <c r="C49" s="19">
        <v>-338212.1</v>
      </c>
      <c r="D49" s="19">
        <v>0</v>
      </c>
      <c r="E49" s="19">
        <v>0</v>
      </c>
      <c r="F49" s="19">
        <v>-318452.9</v>
      </c>
      <c r="G49" s="19">
        <f t="shared" si="0"/>
        <v>-318452.9</v>
      </c>
      <c r="H49" s="9">
        <f t="shared" si="1"/>
      </c>
      <c r="I49" s="9">
        <f t="shared" si="2"/>
      </c>
      <c r="J49" s="19">
        <f t="shared" si="3"/>
        <v>19759.199999999953</v>
      </c>
      <c r="K49" s="9">
        <f t="shared" si="4"/>
        <v>0.9415774893920118</v>
      </c>
    </row>
    <row r="50" spans="1:11" s="44" customFormat="1" ht="22.5" customHeight="1">
      <c r="A50" s="39"/>
      <c r="B50" s="40" t="s">
        <v>93</v>
      </c>
      <c r="C50" s="41">
        <f>C40+C41</f>
        <v>23717328.1</v>
      </c>
      <c r="D50" s="42">
        <f>D40+D41</f>
        <v>54772582.599999994</v>
      </c>
      <c r="E50" s="42">
        <f>E40+E41</f>
        <v>27130854.3</v>
      </c>
      <c r="F50" s="42">
        <f>F40+F41</f>
        <v>27408663.6</v>
      </c>
      <c r="G50" s="42">
        <f t="shared" si="0"/>
        <v>277809.30000000075</v>
      </c>
      <c r="H50" s="43">
        <f t="shared" si="1"/>
        <v>1.0102396075305302</v>
      </c>
      <c r="I50" s="43">
        <f>_xlfn.IFERROR(F50/D50,"")</f>
        <v>0.5004084580083321</v>
      </c>
      <c r="J50" s="41">
        <f>F50-C50</f>
        <v>3691335.5</v>
      </c>
      <c r="K50" s="43">
        <f t="shared" si="4"/>
        <v>1.1556387584822423</v>
      </c>
    </row>
    <row r="51" spans="1:8" s="5" customFormat="1" ht="15.75">
      <c r="A51" s="13"/>
      <c r="B51" s="15"/>
      <c r="C51" s="24"/>
      <c r="D51" s="24"/>
      <c r="E51" s="24"/>
      <c r="F51" s="24"/>
      <c r="G51" s="21"/>
      <c r="H51" s="14"/>
    </row>
    <row r="52" spans="1:8" s="5" customFormat="1" ht="15.75">
      <c r="A52" s="13"/>
      <c r="B52" s="15"/>
      <c r="C52" s="24"/>
      <c r="D52" s="24"/>
      <c r="E52" s="24"/>
      <c r="F52" s="24"/>
      <c r="G52" s="21"/>
      <c r="H52" s="14"/>
    </row>
    <row r="53" spans="1:8" s="5" customFormat="1" ht="15.75">
      <c r="A53" s="13"/>
      <c r="B53" s="15"/>
      <c r="C53" s="24"/>
      <c r="D53" s="24"/>
      <c r="E53" s="24"/>
      <c r="F53" s="24"/>
      <c r="G53" s="21"/>
      <c r="H53" s="14"/>
    </row>
    <row r="54" spans="1:8" s="5" customFormat="1" ht="15.75">
      <c r="A54" s="13"/>
      <c r="B54" s="15"/>
      <c r="C54" s="24"/>
      <c r="D54" s="24"/>
      <c r="E54" s="24"/>
      <c r="F54" s="24"/>
      <c r="G54" s="21"/>
      <c r="H54" s="14"/>
    </row>
    <row r="55" spans="1:8" s="5" customFormat="1" ht="15.75">
      <c r="A55" s="13"/>
      <c r="B55" s="15"/>
      <c r="C55" s="24"/>
      <c r="D55" s="24"/>
      <c r="E55" s="24"/>
      <c r="F55" s="24"/>
      <c r="G55" s="21"/>
      <c r="H55" s="14"/>
    </row>
    <row r="56" spans="1:8" s="5" customFormat="1" ht="15.75">
      <c r="A56" s="13"/>
      <c r="B56" s="15"/>
      <c r="C56" s="24"/>
      <c r="D56" s="24"/>
      <c r="E56" s="24"/>
      <c r="F56" s="24"/>
      <c r="G56" s="21"/>
      <c r="H56" s="14"/>
    </row>
    <row r="57" spans="1:8" s="5" customFormat="1" ht="15.75">
      <c r="A57" s="13"/>
      <c r="B57" s="15"/>
      <c r="C57" s="24"/>
      <c r="D57" s="24"/>
      <c r="E57" s="24"/>
      <c r="F57" s="24"/>
      <c r="G57" s="21"/>
      <c r="H57" s="14"/>
    </row>
    <row r="58" spans="1:8" s="5" customFormat="1" ht="15.75">
      <c r="A58" s="13"/>
      <c r="B58" s="15"/>
      <c r="C58" s="24"/>
      <c r="D58" s="24"/>
      <c r="E58" s="24"/>
      <c r="F58" s="24"/>
      <c r="G58" s="21"/>
      <c r="H58" s="14"/>
    </row>
    <row r="59" spans="1:8" s="5" customFormat="1" ht="15.75">
      <c r="A59" s="13"/>
      <c r="B59" s="15"/>
      <c r="C59" s="24"/>
      <c r="D59" s="24"/>
      <c r="E59" s="24"/>
      <c r="F59" s="24"/>
      <c r="G59" s="21"/>
      <c r="H59" s="14"/>
    </row>
    <row r="60" spans="1:8" s="5" customFormat="1" ht="15.75">
      <c r="A60" s="13"/>
      <c r="B60" s="15"/>
      <c r="C60" s="24"/>
      <c r="D60" s="24"/>
      <c r="E60" s="24"/>
      <c r="F60" s="24"/>
      <c r="G60" s="21"/>
      <c r="H60" s="14"/>
    </row>
    <row r="61" spans="1:8" s="5" customFormat="1" ht="15.75">
      <c r="A61" s="13"/>
      <c r="B61" s="15"/>
      <c r="C61" s="24"/>
      <c r="D61" s="24"/>
      <c r="E61" s="24"/>
      <c r="F61" s="24"/>
      <c r="G61" s="21"/>
      <c r="H61" s="14"/>
    </row>
    <row r="62" spans="1:8" s="5" customFormat="1" ht="15.75">
      <c r="A62" s="13"/>
      <c r="B62" s="15"/>
      <c r="C62" s="24"/>
      <c r="D62" s="24"/>
      <c r="E62" s="24"/>
      <c r="F62" s="24"/>
      <c r="G62" s="21"/>
      <c r="H62" s="14"/>
    </row>
    <row r="63" spans="1:8" s="5" customFormat="1" ht="15.75">
      <c r="A63" s="13"/>
      <c r="B63" s="15"/>
      <c r="C63" s="24"/>
      <c r="D63" s="24"/>
      <c r="E63" s="24"/>
      <c r="F63" s="24"/>
      <c r="G63" s="21"/>
      <c r="H63" s="14"/>
    </row>
    <row r="64" spans="1:8" s="5" customFormat="1" ht="15.75">
      <c r="A64" s="13"/>
      <c r="B64" s="15"/>
      <c r="C64" s="24"/>
      <c r="D64" s="24"/>
      <c r="E64" s="24"/>
      <c r="F64" s="24"/>
      <c r="G64" s="21"/>
      <c r="H64" s="14"/>
    </row>
    <row r="65" spans="1:8" s="5" customFormat="1" ht="15.75">
      <c r="A65" s="13"/>
      <c r="B65" s="15"/>
      <c r="C65" s="24"/>
      <c r="D65" s="24"/>
      <c r="E65" s="24"/>
      <c r="F65" s="24"/>
      <c r="G65" s="21"/>
      <c r="H65" s="14"/>
    </row>
    <row r="66" spans="1:8" s="5" customFormat="1" ht="15.75">
      <c r="A66" s="13"/>
      <c r="B66" s="15"/>
      <c r="C66" s="24"/>
      <c r="D66" s="24"/>
      <c r="E66" s="24"/>
      <c r="F66" s="24"/>
      <c r="G66" s="21"/>
      <c r="H66" s="14"/>
    </row>
    <row r="67" spans="1:8" s="5" customFormat="1" ht="15.75">
      <c r="A67" s="13"/>
      <c r="B67" s="15"/>
      <c r="C67" s="24"/>
      <c r="D67" s="24"/>
      <c r="E67" s="24"/>
      <c r="F67" s="24"/>
      <c r="G67" s="21"/>
      <c r="H67" s="14"/>
    </row>
    <row r="68" spans="1:8" s="5" customFormat="1" ht="15.75">
      <c r="A68" s="13"/>
      <c r="B68" s="15"/>
      <c r="C68" s="24"/>
      <c r="D68" s="24"/>
      <c r="E68" s="24"/>
      <c r="F68" s="24"/>
      <c r="G68" s="21"/>
      <c r="H68" s="14"/>
    </row>
    <row r="69" spans="1:8" s="5" customFormat="1" ht="15.75">
      <c r="A69" s="13"/>
      <c r="B69" s="15"/>
      <c r="C69" s="24"/>
      <c r="D69" s="24"/>
      <c r="E69" s="24"/>
      <c r="F69" s="24"/>
      <c r="G69" s="21"/>
      <c r="H69" s="14"/>
    </row>
    <row r="70" spans="1:8" s="5" customFormat="1" ht="15.75">
      <c r="A70" s="13"/>
      <c r="B70" s="15"/>
      <c r="C70" s="24"/>
      <c r="D70" s="24"/>
      <c r="E70" s="24"/>
      <c r="F70" s="24"/>
      <c r="G70" s="21"/>
      <c r="H70" s="14"/>
    </row>
    <row r="71" spans="1:8" s="5" customFormat="1" ht="15.75">
      <c r="A71" s="13"/>
      <c r="B71" s="15"/>
      <c r="C71" s="24"/>
      <c r="D71" s="24"/>
      <c r="E71" s="24"/>
      <c r="F71" s="24"/>
      <c r="G71" s="21"/>
      <c r="H71" s="14"/>
    </row>
    <row r="72" spans="1:8" s="5" customFormat="1" ht="15.75">
      <c r="A72" s="13"/>
      <c r="B72" s="15"/>
      <c r="C72" s="24"/>
      <c r="D72" s="24"/>
      <c r="E72" s="24"/>
      <c r="F72" s="24"/>
      <c r="G72" s="21"/>
      <c r="H72" s="14"/>
    </row>
    <row r="73" spans="1:8" s="5" customFormat="1" ht="15.75">
      <c r="A73" s="13"/>
      <c r="B73" s="15"/>
      <c r="C73" s="24"/>
      <c r="D73" s="24"/>
      <c r="E73" s="24"/>
      <c r="F73" s="24"/>
      <c r="G73" s="21"/>
      <c r="H73" s="14"/>
    </row>
    <row r="74" spans="1:8" s="5" customFormat="1" ht="15.75">
      <c r="A74" s="13"/>
      <c r="B74" s="15"/>
      <c r="C74" s="24"/>
      <c r="D74" s="24"/>
      <c r="E74" s="24"/>
      <c r="F74" s="24"/>
      <c r="G74" s="21"/>
      <c r="H74" s="14"/>
    </row>
    <row r="75" spans="1:8" s="5" customFormat="1" ht="15.75">
      <c r="A75" s="13"/>
      <c r="B75" s="15"/>
      <c r="C75" s="24"/>
      <c r="D75" s="24"/>
      <c r="E75" s="24"/>
      <c r="F75" s="24"/>
      <c r="G75" s="21"/>
      <c r="H75" s="14"/>
    </row>
    <row r="76" spans="1:8" s="5" customFormat="1" ht="15.75">
      <c r="A76" s="13"/>
      <c r="B76" s="15"/>
      <c r="C76" s="24"/>
      <c r="D76" s="24"/>
      <c r="E76" s="24"/>
      <c r="F76" s="24"/>
      <c r="G76" s="21"/>
      <c r="H76" s="14"/>
    </row>
    <row r="77" spans="1:8" s="5" customFormat="1" ht="15.75">
      <c r="A77" s="13"/>
      <c r="B77" s="15"/>
      <c r="C77" s="24"/>
      <c r="D77" s="24"/>
      <c r="E77" s="24"/>
      <c r="F77" s="24"/>
      <c r="G77" s="21"/>
      <c r="H77" s="14"/>
    </row>
    <row r="78" spans="1:8" s="5" customFormat="1" ht="15.75">
      <c r="A78" s="13"/>
      <c r="B78" s="15"/>
      <c r="C78" s="24"/>
      <c r="D78" s="24"/>
      <c r="E78" s="24"/>
      <c r="F78" s="24"/>
      <c r="G78" s="21"/>
      <c r="H78" s="14"/>
    </row>
    <row r="79" spans="1:8" s="5" customFormat="1" ht="15.75">
      <c r="A79" s="13"/>
      <c r="B79" s="15"/>
      <c r="C79" s="24"/>
      <c r="D79" s="24"/>
      <c r="E79" s="24"/>
      <c r="F79" s="24"/>
      <c r="G79" s="21"/>
      <c r="H79" s="14"/>
    </row>
    <row r="80" spans="1:8" s="5" customFormat="1" ht="15.75">
      <c r="A80" s="13"/>
      <c r="B80" s="15"/>
      <c r="C80" s="24"/>
      <c r="D80" s="24"/>
      <c r="E80" s="24"/>
      <c r="F80" s="24"/>
      <c r="G80" s="21"/>
      <c r="H80" s="14"/>
    </row>
    <row r="81" spans="1:8" s="5" customFormat="1" ht="15.75">
      <c r="A81" s="13"/>
      <c r="B81" s="15"/>
      <c r="C81" s="24"/>
      <c r="D81" s="24"/>
      <c r="E81" s="24"/>
      <c r="F81" s="24"/>
      <c r="G81" s="21"/>
      <c r="H81" s="14"/>
    </row>
    <row r="82" spans="1:8" s="5" customFormat="1" ht="15.75">
      <c r="A82" s="13"/>
      <c r="B82" s="15"/>
      <c r="C82" s="24"/>
      <c r="D82" s="24"/>
      <c r="E82" s="24"/>
      <c r="F82" s="24"/>
      <c r="G82" s="21"/>
      <c r="H82" s="14"/>
    </row>
    <row r="83" spans="1:8" s="5" customFormat="1" ht="15.75">
      <c r="A83" s="13"/>
      <c r="B83" s="15"/>
      <c r="C83" s="24"/>
      <c r="D83" s="24"/>
      <c r="E83" s="24"/>
      <c r="F83" s="24"/>
      <c r="G83" s="21"/>
      <c r="H83" s="14"/>
    </row>
    <row r="84" spans="1:8" s="5" customFormat="1" ht="15.75">
      <c r="A84" s="13"/>
      <c r="B84" s="15"/>
      <c r="C84" s="24"/>
      <c r="D84" s="24"/>
      <c r="E84" s="24"/>
      <c r="F84" s="24"/>
      <c r="G84" s="21"/>
      <c r="H84" s="14"/>
    </row>
    <row r="85" spans="1:8" s="5" customFormat="1" ht="15.75">
      <c r="A85" s="13"/>
      <c r="B85" s="15"/>
      <c r="C85" s="24"/>
      <c r="D85" s="24"/>
      <c r="E85" s="24"/>
      <c r="F85" s="24"/>
      <c r="G85" s="21"/>
      <c r="H85" s="14"/>
    </row>
    <row r="86" spans="1:8" s="5" customFormat="1" ht="15.75">
      <c r="A86" s="13"/>
      <c r="B86" s="15"/>
      <c r="C86" s="24"/>
      <c r="D86" s="24"/>
      <c r="E86" s="24"/>
      <c r="F86" s="24"/>
      <c r="G86" s="21"/>
      <c r="H86" s="14"/>
    </row>
    <row r="87" spans="1:8" s="5" customFormat="1" ht="15.75">
      <c r="A87" s="13"/>
      <c r="B87" s="15"/>
      <c r="C87" s="24"/>
      <c r="D87" s="24"/>
      <c r="E87" s="24"/>
      <c r="F87" s="24"/>
      <c r="G87" s="21"/>
      <c r="H87" s="14"/>
    </row>
    <row r="88" spans="1:8" s="5" customFormat="1" ht="15.75">
      <c r="A88" s="13"/>
      <c r="B88" s="15"/>
      <c r="C88" s="24"/>
      <c r="D88" s="24"/>
      <c r="E88" s="24"/>
      <c r="F88" s="24"/>
      <c r="G88" s="21"/>
      <c r="H88" s="14"/>
    </row>
    <row r="89" spans="1:8" s="5" customFormat="1" ht="15.75">
      <c r="A89" s="13"/>
      <c r="B89" s="15"/>
      <c r="C89" s="24"/>
      <c r="D89" s="24"/>
      <c r="E89" s="24"/>
      <c r="F89" s="24"/>
      <c r="G89" s="21"/>
      <c r="H89" s="14"/>
    </row>
    <row r="90" spans="1:8" s="5" customFormat="1" ht="15.75">
      <c r="A90" s="13"/>
      <c r="B90" s="15"/>
      <c r="C90" s="24"/>
      <c r="D90" s="24"/>
      <c r="E90" s="24"/>
      <c r="F90" s="24"/>
      <c r="G90" s="21"/>
      <c r="H90" s="14"/>
    </row>
    <row r="91" spans="1:8" s="5" customFormat="1" ht="15.75">
      <c r="A91" s="13"/>
      <c r="B91" s="15"/>
      <c r="C91" s="24"/>
      <c r="D91" s="24"/>
      <c r="E91" s="24"/>
      <c r="F91" s="24"/>
      <c r="G91" s="21"/>
      <c r="H91" s="14"/>
    </row>
    <row r="92" spans="1:8" s="5" customFormat="1" ht="15.75">
      <c r="A92" s="13"/>
      <c r="B92" s="15"/>
      <c r="C92" s="24"/>
      <c r="D92" s="24"/>
      <c r="E92" s="24"/>
      <c r="F92" s="24"/>
      <c r="G92" s="21"/>
      <c r="H92" s="14"/>
    </row>
    <row r="93" spans="1:8" s="5" customFormat="1" ht="15.75">
      <c r="A93" s="13"/>
      <c r="B93" s="15"/>
      <c r="C93" s="24"/>
      <c r="D93" s="24"/>
      <c r="E93" s="24"/>
      <c r="F93" s="24"/>
      <c r="G93" s="21"/>
      <c r="H93" s="14"/>
    </row>
    <row r="94" spans="1:8" s="5" customFormat="1" ht="15.75">
      <c r="A94" s="13"/>
      <c r="B94" s="15"/>
      <c r="C94" s="24"/>
      <c r="D94" s="24"/>
      <c r="E94" s="24"/>
      <c r="F94" s="24"/>
      <c r="G94" s="21"/>
      <c r="H94" s="14"/>
    </row>
    <row r="95" spans="1:8" s="5" customFormat="1" ht="15.75">
      <c r="A95" s="13"/>
      <c r="B95" s="15"/>
      <c r="C95" s="24"/>
      <c r="D95" s="24"/>
      <c r="E95" s="24"/>
      <c r="F95" s="24"/>
      <c r="G95" s="21"/>
      <c r="H95" s="14"/>
    </row>
    <row r="96" spans="1:8" s="5" customFormat="1" ht="15.75">
      <c r="A96" s="13"/>
      <c r="B96" s="15"/>
      <c r="C96" s="24"/>
      <c r="D96" s="24"/>
      <c r="E96" s="24"/>
      <c r="F96" s="24"/>
      <c r="G96" s="21"/>
      <c r="H96" s="14"/>
    </row>
    <row r="97" spans="1:8" s="5" customFormat="1" ht="15.75">
      <c r="A97" s="13"/>
      <c r="B97" s="15"/>
      <c r="C97" s="24"/>
      <c r="D97" s="24"/>
      <c r="E97" s="24"/>
      <c r="F97" s="24"/>
      <c r="G97" s="21"/>
      <c r="H97" s="14"/>
    </row>
    <row r="98" spans="1:8" s="5" customFormat="1" ht="15.75">
      <c r="A98" s="13"/>
      <c r="B98" s="15"/>
      <c r="C98" s="24"/>
      <c r="D98" s="24"/>
      <c r="E98" s="24"/>
      <c r="F98" s="24"/>
      <c r="G98" s="21"/>
      <c r="H98" s="14"/>
    </row>
    <row r="99" spans="1:8" s="5" customFormat="1" ht="15.75">
      <c r="A99" s="13"/>
      <c r="B99" s="15"/>
      <c r="C99" s="24"/>
      <c r="D99" s="24"/>
      <c r="E99" s="24"/>
      <c r="F99" s="24"/>
      <c r="G99" s="21"/>
      <c r="H99" s="14"/>
    </row>
    <row r="100" spans="1:8" s="5" customFormat="1" ht="15.75">
      <c r="A100" s="13"/>
      <c r="B100" s="15"/>
      <c r="C100" s="24"/>
      <c r="D100" s="24"/>
      <c r="E100" s="24"/>
      <c r="F100" s="24"/>
      <c r="G100" s="21"/>
      <c r="H100" s="14"/>
    </row>
    <row r="101" spans="1:8" s="5" customFormat="1" ht="15.75">
      <c r="A101" s="13"/>
      <c r="B101" s="15"/>
      <c r="C101" s="24"/>
      <c r="D101" s="24"/>
      <c r="E101" s="24"/>
      <c r="F101" s="24"/>
      <c r="G101" s="21"/>
      <c r="H101" s="14"/>
    </row>
    <row r="102" spans="1:8" s="5" customFormat="1" ht="15.75">
      <c r="A102" s="13"/>
      <c r="B102" s="15"/>
      <c r="C102" s="24"/>
      <c r="D102" s="24"/>
      <c r="E102" s="24"/>
      <c r="F102" s="24"/>
      <c r="G102" s="21"/>
      <c r="H102" s="14"/>
    </row>
    <row r="103" spans="1:8" s="5" customFormat="1" ht="15.75">
      <c r="A103" s="13"/>
      <c r="B103" s="15"/>
      <c r="C103" s="24"/>
      <c r="D103" s="24"/>
      <c r="E103" s="24"/>
      <c r="F103" s="24"/>
      <c r="G103" s="21"/>
      <c r="H103" s="14"/>
    </row>
    <row r="104" spans="1:8" s="5" customFormat="1" ht="15.75">
      <c r="A104" s="13"/>
      <c r="B104" s="15"/>
      <c r="C104" s="24"/>
      <c r="D104" s="24"/>
      <c r="E104" s="24"/>
      <c r="F104" s="24"/>
      <c r="G104" s="21"/>
      <c r="H104" s="14"/>
    </row>
    <row r="105" spans="1:8" s="5" customFormat="1" ht="15.75">
      <c r="A105" s="13"/>
      <c r="B105" s="15"/>
      <c r="C105" s="24"/>
      <c r="D105" s="24"/>
      <c r="E105" s="24"/>
      <c r="F105" s="24"/>
      <c r="G105" s="21"/>
      <c r="H105" s="14"/>
    </row>
    <row r="106" spans="1:8" s="5" customFormat="1" ht="15.75">
      <c r="A106" s="13"/>
      <c r="B106" s="15"/>
      <c r="C106" s="24"/>
      <c r="D106" s="24"/>
      <c r="E106" s="24"/>
      <c r="F106" s="24"/>
      <c r="G106" s="21"/>
      <c r="H106" s="14"/>
    </row>
    <row r="107" spans="1:8" s="5" customFormat="1" ht="15.75">
      <c r="A107" s="13"/>
      <c r="B107" s="15"/>
      <c r="C107" s="24"/>
      <c r="D107" s="24"/>
      <c r="E107" s="24"/>
      <c r="F107" s="24"/>
      <c r="G107" s="21"/>
      <c r="H107" s="14"/>
    </row>
    <row r="108" spans="1:8" s="5" customFormat="1" ht="15.75">
      <c r="A108" s="13"/>
      <c r="B108" s="15"/>
      <c r="C108" s="24"/>
      <c r="D108" s="24"/>
      <c r="E108" s="24"/>
      <c r="F108" s="24"/>
      <c r="G108" s="21"/>
      <c r="H108" s="14"/>
    </row>
    <row r="109" spans="1:8" s="5" customFormat="1" ht="15.75">
      <c r="A109" s="13"/>
      <c r="B109" s="15"/>
      <c r="C109" s="24"/>
      <c r="D109" s="24"/>
      <c r="E109" s="24"/>
      <c r="F109" s="24"/>
      <c r="G109" s="21"/>
      <c r="H109" s="14"/>
    </row>
    <row r="110" spans="1:8" s="5" customFormat="1" ht="15.75">
      <c r="A110" s="13"/>
      <c r="B110" s="15"/>
      <c r="C110" s="24"/>
      <c r="D110" s="24"/>
      <c r="E110" s="24"/>
      <c r="F110" s="24"/>
      <c r="G110" s="21"/>
      <c r="H110" s="14"/>
    </row>
    <row r="111" spans="1:8" s="5" customFormat="1" ht="15.75">
      <c r="A111" s="13"/>
      <c r="B111" s="15"/>
      <c r="C111" s="24"/>
      <c r="D111" s="24"/>
      <c r="E111" s="24"/>
      <c r="F111" s="24"/>
      <c r="G111" s="21"/>
      <c r="H111" s="14"/>
    </row>
    <row r="112" spans="1:8" s="5" customFormat="1" ht="15.75">
      <c r="A112" s="13"/>
      <c r="B112" s="15"/>
      <c r="C112" s="24"/>
      <c r="D112" s="24"/>
      <c r="E112" s="24"/>
      <c r="F112" s="24"/>
      <c r="G112" s="21"/>
      <c r="H112" s="14"/>
    </row>
    <row r="113" spans="1:8" s="5" customFormat="1" ht="15.75">
      <c r="A113" s="13"/>
      <c r="B113" s="15"/>
      <c r="C113" s="24"/>
      <c r="D113" s="24"/>
      <c r="E113" s="24"/>
      <c r="F113" s="24"/>
      <c r="G113" s="21"/>
      <c r="H113" s="14"/>
    </row>
    <row r="114" spans="1:8" s="5" customFormat="1" ht="15.75">
      <c r="A114" s="13"/>
      <c r="B114" s="15"/>
      <c r="C114" s="24"/>
      <c r="D114" s="24"/>
      <c r="E114" s="24"/>
      <c r="F114" s="24"/>
      <c r="G114" s="21"/>
      <c r="H114" s="14"/>
    </row>
    <row r="115" spans="1:8" s="5" customFormat="1" ht="15.75">
      <c r="A115" s="13"/>
      <c r="B115" s="15"/>
      <c r="C115" s="24"/>
      <c r="D115" s="24"/>
      <c r="E115" s="24"/>
      <c r="F115" s="24"/>
      <c r="G115" s="21"/>
      <c r="H115" s="14"/>
    </row>
    <row r="116" spans="1:8" s="5" customFormat="1" ht="15.75">
      <c r="A116" s="13"/>
      <c r="B116" s="15"/>
      <c r="C116" s="24"/>
      <c r="D116" s="24"/>
      <c r="E116" s="24"/>
      <c r="F116" s="24"/>
      <c r="G116" s="21"/>
      <c r="H116" s="14"/>
    </row>
    <row r="117" spans="1:8" s="5" customFormat="1" ht="15.75">
      <c r="A117" s="13"/>
      <c r="B117" s="15"/>
      <c r="C117" s="24"/>
      <c r="D117" s="24"/>
      <c r="E117" s="24"/>
      <c r="F117" s="24"/>
      <c r="G117" s="21"/>
      <c r="H117" s="14"/>
    </row>
    <row r="118" spans="1:8" s="5" customFormat="1" ht="15.75">
      <c r="A118" s="13"/>
      <c r="B118" s="15"/>
      <c r="C118" s="24"/>
      <c r="D118" s="24"/>
      <c r="E118" s="24"/>
      <c r="F118" s="24"/>
      <c r="G118" s="21"/>
      <c r="H118" s="14"/>
    </row>
    <row r="119" spans="1:8" s="5" customFormat="1" ht="15.75">
      <c r="A119" s="13"/>
      <c r="B119" s="15"/>
      <c r="C119" s="24"/>
      <c r="D119" s="24"/>
      <c r="E119" s="24"/>
      <c r="F119" s="24"/>
      <c r="G119" s="21"/>
      <c r="H119" s="14"/>
    </row>
    <row r="120" spans="1:8" s="5" customFormat="1" ht="15.75">
      <c r="A120" s="13"/>
      <c r="B120" s="15"/>
      <c r="C120" s="24"/>
      <c r="D120" s="24"/>
      <c r="E120" s="24"/>
      <c r="F120" s="24"/>
      <c r="G120" s="21"/>
      <c r="H120" s="14"/>
    </row>
    <row r="121" spans="1:8" s="5" customFormat="1" ht="15.75">
      <c r="A121" s="13"/>
      <c r="B121" s="15"/>
      <c r="C121" s="24"/>
      <c r="D121" s="24"/>
      <c r="E121" s="24"/>
      <c r="F121" s="24"/>
      <c r="G121" s="21"/>
      <c r="H121" s="14"/>
    </row>
    <row r="122" spans="1:8" s="5" customFormat="1" ht="15.75">
      <c r="A122" s="13"/>
      <c r="B122" s="15"/>
      <c r="C122" s="24"/>
      <c r="D122" s="24"/>
      <c r="E122" s="24"/>
      <c r="F122" s="24"/>
      <c r="G122" s="21"/>
      <c r="H122" s="14"/>
    </row>
    <row r="123" spans="1:8" s="5" customFormat="1" ht="15.75">
      <c r="A123" s="13"/>
      <c r="B123" s="15"/>
      <c r="C123" s="24"/>
      <c r="D123" s="24"/>
      <c r="E123" s="24"/>
      <c r="F123" s="24"/>
      <c r="G123" s="21"/>
      <c r="H123" s="14"/>
    </row>
    <row r="124" spans="1:8" s="5" customFormat="1" ht="15.75">
      <c r="A124" s="13"/>
      <c r="B124" s="15"/>
      <c r="C124" s="24"/>
      <c r="D124" s="24"/>
      <c r="E124" s="24"/>
      <c r="F124" s="24"/>
      <c r="G124" s="21"/>
      <c r="H124" s="14"/>
    </row>
    <row r="125" spans="1:8" s="5" customFormat="1" ht="15.75">
      <c r="A125" s="13"/>
      <c r="B125" s="15"/>
      <c r="C125" s="24"/>
      <c r="D125" s="24"/>
      <c r="E125" s="24"/>
      <c r="F125" s="24"/>
      <c r="G125" s="21"/>
      <c r="H125" s="14"/>
    </row>
    <row r="126" spans="1:8" s="5" customFormat="1" ht="15.75">
      <c r="A126" s="13"/>
      <c r="B126" s="15"/>
      <c r="C126" s="24"/>
      <c r="D126" s="24"/>
      <c r="E126" s="24"/>
      <c r="F126" s="24"/>
      <c r="G126" s="21"/>
      <c r="H126" s="14"/>
    </row>
  </sheetData>
  <sheetProtection password="CE28" sheet="1" objects="1" scenarios="1"/>
  <autoFilter ref="A4:K50"/>
  <mergeCells count="2">
    <mergeCell ref="A1:K1"/>
    <mergeCell ref="A2:K2"/>
  </mergeCells>
  <printOptions/>
  <pageMargins left="0.31496062992125984" right="0.1968503937007874" top="0.31496062992125984" bottom="0.2755905511811024" header="0.2755905511811024" footer="0.15748031496062992"/>
  <pageSetup firstPageNumber="0" useFirstPageNumber="1" fitToHeight="0" fitToWidth="1" orientation="portrait" paperSize="9" scale="5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Юрьева Ольга Ивановна</dc:creator>
  <cp:keywords/>
  <dc:description/>
  <cp:lastModifiedBy>Леготкина Наталья Юрьевна</cp:lastModifiedBy>
  <cp:lastPrinted>2023-08-11T10:13:34Z</cp:lastPrinted>
  <dcterms:created xsi:type="dcterms:W3CDTF">2023-05-10T09:13:22Z</dcterms:created>
  <dcterms:modified xsi:type="dcterms:W3CDTF">2023-08-14T06:06:56Z</dcterms:modified>
  <cp:category/>
  <cp:version/>
  <cp:contentType/>
  <cp:contentStatus/>
</cp:coreProperties>
</file>