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<sst xmlns="http://schemas.openxmlformats.org/spreadsheetml/2006/main" count="222" uniqueCount="125">
  <si>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</si>
  <si>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</si>
  <si>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</si>
  <si>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</si>
  <si>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</si>
  <si>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</si>
  <si>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</si>
  <si>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</si>
  <si>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</si>
  <si>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</si>
  <si>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</si>
  <si>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</si>
  <si>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</si>
  <si>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</si>
  <si>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</si>
  <si>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</si>
  <si>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</si>
  <si>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</si>
  <si>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</si>
  <si>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</si>
  <si>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</si>
  <si>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</si>
  <si>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</si>
  <si>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</si>
  <si>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</si>
  <si>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</si>
  <si>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</si>
  <si>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</si>
  <si>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</si>
  <si>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</si>
  <si>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</si>
  <si>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</si>
  <si>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</si>
  <si>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</si>
  <si>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</si>
  <si>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</si>
  <si>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</si>
  <si>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</si>
  <si>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</si>
  <si>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</si>
  <si>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</si>
  <si>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</si>
  <si>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</si>
  <si>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</si>
  <si>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</si>
  <si>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</si>
  <si>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</si>
  <si>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</si>
  <si>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</si>
  <si>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</si>
  <si>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</si>
  <si>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</si>
  <si>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</si>
  <si>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</si>
  <si>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</si>
  <si>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</si>
  <si>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</si>
  <si>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</si>
  <si>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</si>
  <si>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</si>
  <si>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</si>
  <si>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</si>
  <si>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</si>
  <si>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</si>
  <si>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</si>
  <si>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</si>
  <si>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</si>
  <si>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</si>
  <si>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</si>
  <si>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</si>
  <si>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</si>
  <si>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</si>
  <si>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</si>
  <si>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</si>
  <si>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</si>
  <si>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</si>
  <si>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</si>
  <si>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</si>
  <si>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</si>
  <si>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</si>
  <si>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</si>
  <si>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</si>
  <si>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</si>
  <si>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</si>
  <si>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</si>
  <si>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</si>
  <si>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</si>
  <si>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</si>
  <si>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</si>
  <si>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</si>
  <si>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</si>
  <si>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</si>
  <si>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</si>
  <si>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</si>
  <si>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</si>
  <si>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</si>
  <si>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</si>
  <si>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</si>
  <si>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</si>
  <si>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</si>
  <si>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</si>
  <si>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</si>
  <si>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</si>
  <si>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</si>
  <si>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</si>
  <si>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</si>
  <si>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</si>
  <si>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</si>
  <si>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</si>
  <si>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</si>
  <si>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</si>
  <si>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</si>
  <si>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</si>
  <si>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</si>
  <si>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</si>
  <si>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</si>
  <si>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</si>
  <si>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Кассовый план января-июля 2021 года</t>
  </si>
  <si>
    <t>Кассовый расход на 01.08.2021</t>
  </si>
  <si>
    <t>% выпол-нения кассового плана января июля 2021 года</t>
  </si>
  <si>
    <t>Оперативный анализ исполнения бюджета города Перми по расходам на 1 августа 2021 года</t>
  </si>
  <si>
    <t xml:space="preserve"> *   расчётный уровень установлен исходя из 95,0 % исполнения кассового плана по расходам за январь-июль 2021 года.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</si>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</sst>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3" fillId="0" borderId="10" xfId="0" applyNumberFormat="1" applyFont="1" applyFill="1" applyBorder="1" applyAlignment="1" applyProtection="1">
      <alignment horizontal="center" vertical="center" wrapText="1"/>
      <protection/>
    </xf>
    <xf numFmtId="179" fontId="64" fillId="0" borderId="10" xfId="0" applyNumberFormat="1" applyFont="1" applyFill="1" applyBorder="1" applyAlignment="1" applyProtection="1">
      <alignment horizontal="center" vertical="center" wrapText="1"/>
      <protection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2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9" fontId="63" fillId="33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7" sqref="G37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5" customWidth="1"/>
    <col min="5" max="5" width="13.140625" style="5" customWidth="1"/>
    <col min="6" max="6" width="13.140625" style="24" customWidth="1"/>
    <col min="7" max="7" width="9.28125" style="5" customWidth="1"/>
    <col min="8" max="8" width="9.8515625" style="5" customWidth="1"/>
    <col min="9" max="9" width="11.0039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39" t="s">
        <v>120</v>
      </c>
      <c r="B3" s="139"/>
      <c r="C3" s="139"/>
      <c r="D3" s="139"/>
      <c r="E3" s="139"/>
      <c r="F3" s="139"/>
      <c r="G3" s="139"/>
      <c r="H3" s="139"/>
      <c r="I3" s="139"/>
    </row>
    <row r="4" spans="1:9" s="1" customFormat="1" ht="15" customHeight="1">
      <c r="A4" s="15"/>
      <c r="B4" s="81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6" t="s">
        <v>116</v>
      </c>
      <c r="E5" s="79" t="s">
        <v>117</v>
      </c>
      <c r="F5" s="70" t="s">
        <v>118</v>
      </c>
      <c r="G5" s="70" t="s">
        <v>119</v>
      </c>
      <c r="H5" s="65" t="s">
        <v>114</v>
      </c>
      <c r="I5" s="66" t="s">
        <v>110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76">
        <f>D7+D8</f>
        <v>239268.706</v>
      </c>
      <c r="E6" s="76">
        <f>E7+E8</f>
        <v>85868.427</v>
      </c>
      <c r="F6" s="76">
        <f>F7+F8</f>
        <v>80962.626</v>
      </c>
      <c r="G6" s="76">
        <f>F6/E6*100</f>
        <v>94.28683956211287</v>
      </c>
      <c r="H6" s="76">
        <f>F6/D6*100</f>
        <v>33.83753243518608</v>
      </c>
      <c r="I6" s="77" t="s">
        <v>67</v>
      </c>
      <c r="J6" s="63"/>
      <c r="K6" s="63"/>
    </row>
    <row r="7" spans="1:9" s="7" customFormat="1" ht="16.5" customHeight="1">
      <c r="A7" s="118"/>
      <c r="B7" s="119"/>
      <c r="C7" s="54" t="s">
        <v>35</v>
      </c>
      <c r="D7" s="97">
        <v>208100.478</v>
      </c>
      <c r="E7" s="97">
        <v>85868.427</v>
      </c>
      <c r="F7" s="97">
        <v>80962.626</v>
      </c>
      <c r="G7" s="97">
        <f>F7/E7*100</f>
        <v>94.28683956211287</v>
      </c>
      <c r="H7" s="97">
        <f>F7/D7*100</f>
        <v>38.90554542599369</v>
      </c>
      <c r="I7" s="78">
        <f>G7-95</f>
        <v>-0.7131604378871259</v>
      </c>
    </row>
    <row r="8" spans="1:9" s="12" customFormat="1" ht="27" customHeight="1">
      <c r="A8" s="147"/>
      <c r="B8" s="148"/>
      <c r="C8" s="54" t="s">
        <v>71</v>
      </c>
      <c r="D8" s="97">
        <v>31168.228</v>
      </c>
      <c r="E8" s="97">
        <v>0</v>
      </c>
      <c r="F8" s="97">
        <v>0</v>
      </c>
      <c r="G8" s="97"/>
      <c r="H8" s="97">
        <f aca="true" t="shared" si="0" ref="H8:H71">F8/D8*100</f>
        <v>0</v>
      </c>
      <c r="I8" s="78"/>
    </row>
    <row r="9" spans="1:9" s="85" customFormat="1" ht="21.75" customHeight="1">
      <c r="A9" s="130"/>
      <c r="B9" s="149"/>
      <c r="C9" s="89" t="s">
        <v>96</v>
      </c>
      <c r="D9" s="100">
        <v>33200</v>
      </c>
      <c r="E9" s="100">
        <v>0</v>
      </c>
      <c r="F9" s="100">
        <v>0</v>
      </c>
      <c r="G9" s="100"/>
      <c r="H9" s="100">
        <f t="shared" si="0"/>
        <v>0</v>
      </c>
      <c r="I9" s="90"/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76">
        <f>D11+D17+D20</f>
        <v>277411.303</v>
      </c>
      <c r="E10" s="76">
        <f>E11+E17+E20</f>
        <v>117286.847</v>
      </c>
      <c r="F10" s="76">
        <f>F11+F17+F20</f>
        <v>116649.29400000001</v>
      </c>
      <c r="G10" s="76">
        <f aca="true" t="shared" si="1" ref="G10:G71">F10/E10*100</f>
        <v>99.45641560302155</v>
      </c>
      <c r="H10" s="76">
        <f t="shared" si="0"/>
        <v>42.04922176512758</v>
      </c>
      <c r="I10" s="107">
        <f aca="true" t="shared" si="2" ref="I10:I71">G10-95</f>
        <v>4.456415603021554</v>
      </c>
      <c r="J10" s="63"/>
    </row>
    <row r="11" spans="1:10" s="1" customFormat="1" ht="27.75" customHeight="1">
      <c r="A11" s="127"/>
      <c r="B11" s="128"/>
      <c r="C11" s="88" t="s">
        <v>66</v>
      </c>
      <c r="D11" s="111">
        <f>D12+D13+D14+D15+D16</f>
        <v>236038.864</v>
      </c>
      <c r="E11" s="111">
        <f>E12+E13+E14+E15+E16</f>
        <v>117286.84599999999</v>
      </c>
      <c r="F11" s="111">
        <f>F12+F13+F14+F15+F16</f>
        <v>116649.29400000001</v>
      </c>
      <c r="G11" s="116">
        <f t="shared" si="1"/>
        <v>99.45641645099744</v>
      </c>
      <c r="H11" s="111">
        <f t="shared" si="0"/>
        <v>49.41952864169013</v>
      </c>
      <c r="I11" s="113">
        <f t="shared" si="2"/>
        <v>4.4564164509974376</v>
      </c>
      <c r="J11" s="67"/>
    </row>
    <row r="12" spans="1:9" s="1" customFormat="1" ht="20.25" customHeight="1" hidden="1">
      <c r="A12" s="135"/>
      <c r="B12" s="136"/>
      <c r="C12" s="54" t="s">
        <v>101</v>
      </c>
      <c r="D12" s="97">
        <v>121138.2</v>
      </c>
      <c r="E12" s="97">
        <v>62182.281</v>
      </c>
      <c r="F12" s="97">
        <v>61701.149</v>
      </c>
      <c r="G12" s="97">
        <f t="shared" si="1"/>
        <v>99.22625546656933</v>
      </c>
      <c r="H12" s="97">
        <f t="shared" si="0"/>
        <v>50.93451033612849</v>
      </c>
      <c r="I12" s="78">
        <f t="shared" si="2"/>
        <v>4.226255466569327</v>
      </c>
    </row>
    <row r="13" spans="1:9" s="1" customFormat="1" ht="27" customHeight="1" hidden="1">
      <c r="A13" s="135"/>
      <c r="B13" s="136"/>
      <c r="C13" s="54" t="s">
        <v>105</v>
      </c>
      <c r="D13" s="97">
        <v>105907.8</v>
      </c>
      <c r="E13" s="97">
        <v>52317.092</v>
      </c>
      <c r="F13" s="97">
        <v>52160.766</v>
      </c>
      <c r="G13" s="97">
        <f t="shared" si="1"/>
        <v>99.70119516581694</v>
      </c>
      <c r="H13" s="97">
        <f t="shared" si="0"/>
        <v>49.2511089834743</v>
      </c>
      <c r="I13" s="78">
        <f t="shared" si="2"/>
        <v>4.701195165816941</v>
      </c>
    </row>
    <row r="14" spans="1:9" s="82" customFormat="1" ht="27" customHeight="1" hidden="1">
      <c r="A14" s="135"/>
      <c r="B14" s="136"/>
      <c r="C14" s="54" t="s">
        <v>115</v>
      </c>
      <c r="D14" s="97">
        <v>0</v>
      </c>
      <c r="E14" s="97">
        <v>0</v>
      </c>
      <c r="F14" s="97">
        <v>0</v>
      </c>
      <c r="G14" s="97"/>
      <c r="H14" s="97"/>
      <c r="I14" s="78"/>
    </row>
    <row r="15" spans="1:9" s="1" customFormat="1" ht="27" customHeight="1" hidden="1">
      <c r="A15" s="135"/>
      <c r="B15" s="136"/>
      <c r="C15" s="54" t="s">
        <v>102</v>
      </c>
      <c r="D15" s="97">
        <v>3563</v>
      </c>
      <c r="E15" s="97">
        <v>2130.8</v>
      </c>
      <c r="F15" s="97">
        <v>2130.8</v>
      </c>
      <c r="G15" s="97">
        <f t="shared" si="1"/>
        <v>100</v>
      </c>
      <c r="H15" s="97">
        <f t="shared" si="0"/>
        <v>59.80353634577603</v>
      </c>
      <c r="I15" s="78">
        <f t="shared" si="2"/>
        <v>5</v>
      </c>
    </row>
    <row r="16" spans="1:9" s="1" customFormat="1" ht="27" customHeight="1" hidden="1">
      <c r="A16" s="135"/>
      <c r="B16" s="136"/>
      <c r="C16" s="54" t="s">
        <v>100</v>
      </c>
      <c r="D16" s="97">
        <v>5429.864</v>
      </c>
      <c r="E16" s="97">
        <v>656.673</v>
      </c>
      <c r="F16" s="97">
        <v>656.579</v>
      </c>
      <c r="G16" s="97">
        <f t="shared" si="1"/>
        <v>99.98568541724724</v>
      </c>
      <c r="H16" s="97">
        <f t="shared" si="0"/>
        <v>12.091997147626534</v>
      </c>
      <c r="I16" s="78">
        <f t="shared" si="2"/>
        <v>4.98568541724724</v>
      </c>
    </row>
    <row r="17" spans="1:13" s="1" customFormat="1" ht="27.75" customHeight="1">
      <c r="A17" s="135"/>
      <c r="B17" s="136"/>
      <c r="C17" s="88" t="s">
        <v>82</v>
      </c>
      <c r="D17" s="111">
        <f>D18+D19</f>
        <v>41372.439</v>
      </c>
      <c r="E17" s="111">
        <f>E18+E19</f>
        <v>0.001</v>
      </c>
      <c r="F17" s="111">
        <f>F18+F19</f>
        <v>0</v>
      </c>
      <c r="G17" s="111">
        <f t="shared" si="1"/>
        <v>0</v>
      </c>
      <c r="H17" s="111">
        <f t="shared" si="0"/>
        <v>0</v>
      </c>
      <c r="I17" s="113">
        <f t="shared" si="2"/>
        <v>-95</v>
      </c>
      <c r="M17" s="52"/>
    </row>
    <row r="18" spans="1:9" s="2" customFormat="1" ht="27.75" customHeight="1" hidden="1">
      <c r="A18" s="135"/>
      <c r="B18" s="136"/>
      <c r="C18" s="54" t="s">
        <v>104</v>
      </c>
      <c r="D18" s="97">
        <v>0</v>
      </c>
      <c r="E18" s="97">
        <v>0</v>
      </c>
      <c r="F18" s="97">
        <v>0</v>
      </c>
      <c r="G18" s="97"/>
      <c r="H18" s="97"/>
      <c r="I18" s="78"/>
    </row>
    <row r="19" spans="1:9" s="2" customFormat="1" ht="18" customHeight="1" hidden="1">
      <c r="A19" s="135"/>
      <c r="B19" s="136"/>
      <c r="C19" s="54" t="s">
        <v>103</v>
      </c>
      <c r="D19" s="97">
        <v>41372.439</v>
      </c>
      <c r="E19" s="97">
        <v>0.001</v>
      </c>
      <c r="F19" s="97">
        <v>0</v>
      </c>
      <c r="G19" s="97">
        <f t="shared" si="1"/>
        <v>0</v>
      </c>
      <c r="H19" s="97">
        <f t="shared" si="0"/>
        <v>0</v>
      </c>
      <c r="I19" s="78">
        <f t="shared" si="2"/>
        <v>-95</v>
      </c>
    </row>
    <row r="20" spans="1:9" s="72" customFormat="1" ht="30" customHeight="1" hidden="1">
      <c r="A20" s="137"/>
      <c r="B20" s="138"/>
      <c r="C20" s="54" t="s">
        <v>95</v>
      </c>
      <c r="D20" s="97">
        <v>0</v>
      </c>
      <c r="E20" s="97">
        <v>0</v>
      </c>
      <c r="F20" s="97">
        <v>0</v>
      </c>
      <c r="G20" s="97"/>
      <c r="H20" s="97"/>
      <c r="I20" s="78"/>
    </row>
    <row r="21" spans="1:9" s="5" customFormat="1" ht="66.75" customHeight="1">
      <c r="A21" s="50" t="s">
        <v>80</v>
      </c>
      <c r="B21" s="30" t="s">
        <v>123</v>
      </c>
      <c r="C21" s="30" t="s">
        <v>81</v>
      </c>
      <c r="D21" s="76">
        <f>D22</f>
        <v>128644.696</v>
      </c>
      <c r="E21" s="76">
        <f>E22</f>
        <v>70301.525</v>
      </c>
      <c r="F21" s="76">
        <f>F22</f>
        <v>65286.628</v>
      </c>
      <c r="G21" s="76">
        <f t="shared" si="1"/>
        <v>92.86658859818475</v>
      </c>
      <c r="H21" s="76">
        <f t="shared" si="0"/>
        <v>50.74956840816819</v>
      </c>
      <c r="I21" s="107">
        <f t="shared" si="2"/>
        <v>-2.133411401815252</v>
      </c>
    </row>
    <row r="22" spans="1:9" s="2" customFormat="1" ht="17.25" customHeight="1">
      <c r="A22" s="127"/>
      <c r="B22" s="128"/>
      <c r="C22" s="51" t="s">
        <v>35</v>
      </c>
      <c r="D22" s="97">
        <v>128644.696</v>
      </c>
      <c r="E22" s="97">
        <v>70301.525</v>
      </c>
      <c r="F22" s="97">
        <v>65286.628</v>
      </c>
      <c r="G22" s="97">
        <f t="shared" si="1"/>
        <v>92.86658859818475</v>
      </c>
      <c r="H22" s="97">
        <f t="shared" si="0"/>
        <v>50.74956840816819</v>
      </c>
      <c r="I22" s="78">
        <f t="shared" si="2"/>
        <v>-2.133411401815252</v>
      </c>
    </row>
    <row r="23" spans="1:9" s="8" customFormat="1" ht="17.25" customHeight="1" hidden="1">
      <c r="A23" s="137"/>
      <c r="B23" s="138"/>
      <c r="C23" s="51" t="s">
        <v>36</v>
      </c>
      <c r="D23" s="104">
        <v>0</v>
      </c>
      <c r="E23" s="104">
        <v>0</v>
      </c>
      <c r="F23" s="104">
        <v>0</v>
      </c>
      <c r="G23" s="97" t="e">
        <f t="shared" si="1"/>
        <v>#DIV/0!</v>
      </c>
      <c r="H23" s="97" t="e">
        <f t="shared" si="0"/>
        <v>#DIV/0!</v>
      </c>
      <c r="I23" s="78" t="e">
        <f t="shared" si="2"/>
        <v>#DIV/0!</v>
      </c>
    </row>
    <row r="24" spans="1:9" s="8" customFormat="1" ht="54.75" customHeight="1">
      <c r="A24" s="55">
        <v>910</v>
      </c>
      <c r="B24" s="56" t="s">
        <v>90</v>
      </c>
      <c r="C24" s="30" t="s">
        <v>89</v>
      </c>
      <c r="D24" s="76">
        <f>D25</f>
        <v>51587.6</v>
      </c>
      <c r="E24" s="76">
        <f>E25</f>
        <v>25681.766</v>
      </c>
      <c r="F24" s="76">
        <f>F25</f>
        <v>25108.056</v>
      </c>
      <c r="G24" s="76">
        <f t="shared" si="1"/>
        <v>97.76608041674393</v>
      </c>
      <c r="H24" s="76">
        <f t="shared" si="0"/>
        <v>48.6707193201467</v>
      </c>
      <c r="I24" s="107">
        <f t="shared" si="2"/>
        <v>2.7660804167439323</v>
      </c>
    </row>
    <row r="25" spans="1:9" s="8" customFormat="1" ht="18.75" customHeight="1">
      <c r="A25" s="133"/>
      <c r="B25" s="134"/>
      <c r="C25" s="51" t="s">
        <v>36</v>
      </c>
      <c r="D25" s="97">
        <v>51587.6</v>
      </c>
      <c r="E25" s="97">
        <v>25681.766</v>
      </c>
      <c r="F25" s="97">
        <v>25108.056</v>
      </c>
      <c r="G25" s="97">
        <f t="shared" si="1"/>
        <v>97.76608041674393</v>
      </c>
      <c r="H25" s="97">
        <f t="shared" si="0"/>
        <v>48.6707193201467</v>
      </c>
      <c r="I25" s="78">
        <f t="shared" si="2"/>
        <v>2.7660804167439323</v>
      </c>
    </row>
    <row r="26" spans="1:9" s="2" customFormat="1" ht="40.5" customHeight="1">
      <c r="A26" s="57" t="s">
        <v>1</v>
      </c>
      <c r="B26" s="58" t="s">
        <v>122</v>
      </c>
      <c r="C26" s="30" t="s">
        <v>38</v>
      </c>
      <c r="D26" s="76">
        <f>D27+D28+D29</f>
        <v>137068.6</v>
      </c>
      <c r="E26" s="76">
        <f>E27+E28+E29</f>
        <v>66446.361</v>
      </c>
      <c r="F26" s="76">
        <f>F27+F28+F29</f>
        <v>51289.819</v>
      </c>
      <c r="G26" s="76">
        <f t="shared" si="1"/>
        <v>77.18980878426134</v>
      </c>
      <c r="H26" s="76">
        <f t="shared" si="0"/>
        <v>37.4190872307735</v>
      </c>
      <c r="I26" s="107">
        <f t="shared" si="2"/>
        <v>-17.810191215738655</v>
      </c>
    </row>
    <row r="27" spans="1:9" s="7" customFormat="1" ht="17.25" customHeight="1">
      <c r="A27" s="118"/>
      <c r="B27" s="119"/>
      <c r="C27" s="54" t="s">
        <v>35</v>
      </c>
      <c r="D27" s="97">
        <v>113494.9</v>
      </c>
      <c r="E27" s="97">
        <v>51555.281</v>
      </c>
      <c r="F27" s="97">
        <v>41772.769</v>
      </c>
      <c r="G27" s="97">
        <f t="shared" si="1"/>
        <v>81.02519895100562</v>
      </c>
      <c r="H27" s="97">
        <f t="shared" si="0"/>
        <v>36.80585559351125</v>
      </c>
      <c r="I27" s="78">
        <f t="shared" si="2"/>
        <v>-13.97480104899438</v>
      </c>
    </row>
    <row r="28" spans="1:9" s="29" customFormat="1" ht="17.25" customHeight="1">
      <c r="A28" s="147"/>
      <c r="B28" s="148"/>
      <c r="C28" s="54" t="s">
        <v>36</v>
      </c>
      <c r="D28" s="97">
        <v>23573.7</v>
      </c>
      <c r="E28" s="97">
        <v>14891.08</v>
      </c>
      <c r="F28" s="97">
        <v>9517.05</v>
      </c>
      <c r="G28" s="97">
        <f t="shared" si="1"/>
        <v>63.91107965305404</v>
      </c>
      <c r="H28" s="97">
        <f t="shared" si="0"/>
        <v>40.37147329439163</v>
      </c>
      <c r="I28" s="78">
        <f t="shared" si="2"/>
        <v>-31.08892034694596</v>
      </c>
    </row>
    <row r="29" spans="1:9" s="83" customFormat="1" ht="28.5" customHeight="1" hidden="1">
      <c r="A29" s="147"/>
      <c r="B29" s="148"/>
      <c r="C29" s="54" t="s">
        <v>71</v>
      </c>
      <c r="D29" s="104"/>
      <c r="E29" s="104"/>
      <c r="F29" s="104"/>
      <c r="G29" s="104" t="e">
        <f t="shared" si="1"/>
        <v>#DIV/0!</v>
      </c>
      <c r="H29" s="104" t="e">
        <f t="shared" si="0"/>
        <v>#DIV/0!</v>
      </c>
      <c r="I29" s="153" t="e">
        <f t="shared" si="2"/>
        <v>#DIV/0!</v>
      </c>
    </row>
    <row r="30" spans="1:9" s="83" customFormat="1" ht="21.75" customHeight="1" hidden="1">
      <c r="A30" s="130"/>
      <c r="B30" s="149"/>
      <c r="C30" s="89" t="s">
        <v>96</v>
      </c>
      <c r="D30" s="105"/>
      <c r="E30" s="105"/>
      <c r="F30" s="105"/>
      <c r="G30" s="104" t="e">
        <f t="shared" si="1"/>
        <v>#DIV/0!</v>
      </c>
      <c r="H30" s="104" t="e">
        <f t="shared" si="0"/>
        <v>#DIV/0!</v>
      </c>
      <c r="I30" s="153" t="e">
        <f t="shared" si="2"/>
        <v>#DIV/0!</v>
      </c>
    </row>
    <row r="31" spans="1:9" s="2" customFormat="1" ht="54.75" customHeight="1">
      <c r="A31" s="55">
        <v>924</v>
      </c>
      <c r="B31" s="56" t="s">
        <v>85</v>
      </c>
      <c r="C31" s="30" t="s">
        <v>84</v>
      </c>
      <c r="D31" s="76">
        <f>D32+D33</f>
        <v>1728624.614</v>
      </c>
      <c r="E31" s="76">
        <f>E32+E33</f>
        <v>910293.444</v>
      </c>
      <c r="F31" s="76">
        <f>F32+F33</f>
        <v>895594.3910000001</v>
      </c>
      <c r="G31" s="76">
        <f t="shared" si="1"/>
        <v>98.38524015559096</v>
      </c>
      <c r="H31" s="76">
        <f t="shared" si="0"/>
        <v>51.80965165870304</v>
      </c>
      <c r="I31" s="107">
        <f t="shared" si="2"/>
        <v>3.3852401555909637</v>
      </c>
    </row>
    <row r="32" spans="1:9" s="2" customFormat="1" ht="16.5" customHeight="1">
      <c r="A32" s="151"/>
      <c r="B32" s="152"/>
      <c r="C32" s="54" t="s">
        <v>35</v>
      </c>
      <c r="D32" s="97">
        <v>1444937.429</v>
      </c>
      <c r="E32" s="97">
        <v>817775.148</v>
      </c>
      <c r="F32" s="97">
        <v>803076.113</v>
      </c>
      <c r="G32" s="97">
        <f t="shared" si="1"/>
        <v>98.20255787474726</v>
      </c>
      <c r="H32" s="97">
        <f t="shared" si="0"/>
        <v>55.57860824158912</v>
      </c>
      <c r="I32" s="78">
        <f t="shared" si="2"/>
        <v>3.2025578747472565</v>
      </c>
    </row>
    <row r="33" spans="1:9" s="2" customFormat="1" ht="27.75" customHeight="1">
      <c r="A33" s="144"/>
      <c r="B33" s="145"/>
      <c r="C33" s="59" t="s">
        <v>71</v>
      </c>
      <c r="D33" s="97">
        <v>283687.185</v>
      </c>
      <c r="E33" s="97">
        <v>92518.296</v>
      </c>
      <c r="F33" s="97">
        <v>92518.278</v>
      </c>
      <c r="G33" s="97">
        <f t="shared" si="1"/>
        <v>99.99998054438876</v>
      </c>
      <c r="H33" s="97">
        <f t="shared" si="0"/>
        <v>32.61278016488479</v>
      </c>
      <c r="I33" s="78">
        <f t="shared" si="2"/>
        <v>4.999980544388762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76">
        <f>D35+D36+D37</f>
        <v>15417702.352</v>
      </c>
      <c r="E34" s="76">
        <f>E35+E36+E37</f>
        <v>9135079.549</v>
      </c>
      <c r="F34" s="76">
        <f>F35+F36+F37</f>
        <v>9059535.150999999</v>
      </c>
      <c r="G34" s="76">
        <f t="shared" si="1"/>
        <v>99.17302966444039</v>
      </c>
      <c r="H34" s="76">
        <f t="shared" si="0"/>
        <v>58.760604817518654</v>
      </c>
      <c r="I34" s="107">
        <f t="shared" si="2"/>
        <v>4.173029664440392</v>
      </c>
    </row>
    <row r="35" spans="1:9" s="7" customFormat="1" ht="16.5" customHeight="1">
      <c r="A35" s="118"/>
      <c r="B35" s="119"/>
      <c r="C35" s="51" t="s">
        <v>35</v>
      </c>
      <c r="D35" s="97">
        <v>4085031.013</v>
      </c>
      <c r="E35" s="97">
        <v>2307387.616</v>
      </c>
      <c r="F35" s="97">
        <v>2231966.21</v>
      </c>
      <c r="G35" s="97">
        <f t="shared" si="1"/>
        <v>96.73130749783829</v>
      </c>
      <c r="H35" s="97">
        <f t="shared" si="0"/>
        <v>54.63768091104087</v>
      </c>
      <c r="I35" s="78">
        <f t="shared" si="2"/>
        <v>1.7313074978382872</v>
      </c>
    </row>
    <row r="36" spans="1:9" s="2" customFormat="1" ht="18.75" customHeight="1">
      <c r="A36" s="147"/>
      <c r="B36" s="148"/>
      <c r="C36" s="51" t="s">
        <v>36</v>
      </c>
      <c r="D36" s="97">
        <v>10295336</v>
      </c>
      <c r="E36" s="97">
        <v>6365833.332</v>
      </c>
      <c r="F36" s="97">
        <v>6365728.396</v>
      </c>
      <c r="G36" s="97">
        <f t="shared" si="1"/>
        <v>99.9983515748131</v>
      </c>
      <c r="H36" s="97">
        <f t="shared" si="0"/>
        <v>61.83118643238063</v>
      </c>
      <c r="I36" s="78">
        <f t="shared" si="2"/>
        <v>4.9983515748131</v>
      </c>
    </row>
    <row r="37" spans="1:9" s="2" customFormat="1" ht="27" customHeight="1">
      <c r="A37" s="147"/>
      <c r="B37" s="148"/>
      <c r="C37" s="51" t="s">
        <v>71</v>
      </c>
      <c r="D37" s="97">
        <v>1037335.339</v>
      </c>
      <c r="E37" s="97">
        <v>461858.601</v>
      </c>
      <c r="F37" s="97">
        <v>461840.545</v>
      </c>
      <c r="G37" s="97">
        <f t="shared" si="1"/>
        <v>99.99609057838028</v>
      </c>
      <c r="H37" s="97">
        <f t="shared" si="0"/>
        <v>44.52181735611342</v>
      </c>
      <c r="I37" s="78">
        <f t="shared" si="2"/>
        <v>4.996090578380276</v>
      </c>
    </row>
    <row r="38" spans="1:9" s="2" customFormat="1" ht="21.75" customHeight="1">
      <c r="A38" s="130"/>
      <c r="B38" s="149"/>
      <c r="C38" s="89" t="s">
        <v>96</v>
      </c>
      <c r="D38" s="100">
        <v>191262.389</v>
      </c>
      <c r="E38" s="100">
        <v>24872.424</v>
      </c>
      <c r="F38" s="100">
        <v>24872.424</v>
      </c>
      <c r="G38" s="100">
        <f t="shared" si="1"/>
        <v>100</v>
      </c>
      <c r="H38" s="100">
        <f t="shared" si="0"/>
        <v>13.004346609933853</v>
      </c>
      <c r="I38" s="90">
        <f t="shared" si="2"/>
        <v>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76">
        <f>D40+D41+D42</f>
        <v>997688.157</v>
      </c>
      <c r="E39" s="76">
        <f>E40+E41+E42</f>
        <v>330089.915</v>
      </c>
      <c r="F39" s="76">
        <f>F40+F41+F42</f>
        <v>325963.192</v>
      </c>
      <c r="G39" s="154">
        <f t="shared" si="1"/>
        <v>98.74981851535816</v>
      </c>
      <c r="H39" s="76">
        <f t="shared" si="0"/>
        <v>32.67185139093517</v>
      </c>
      <c r="I39" s="107">
        <f t="shared" si="2"/>
        <v>3.7498185153581574</v>
      </c>
    </row>
    <row r="40" spans="1:9" s="7" customFormat="1" ht="16.5" customHeight="1">
      <c r="A40" s="118"/>
      <c r="B40" s="119"/>
      <c r="C40" s="60" t="s">
        <v>35</v>
      </c>
      <c r="D40" s="97">
        <v>799461.801</v>
      </c>
      <c r="E40" s="97">
        <v>293060.183</v>
      </c>
      <c r="F40" s="97">
        <v>289094.715</v>
      </c>
      <c r="G40" s="97">
        <f t="shared" si="1"/>
        <v>98.64687588760566</v>
      </c>
      <c r="H40" s="97">
        <f t="shared" si="0"/>
        <v>36.16116675473279</v>
      </c>
      <c r="I40" s="78">
        <f t="shared" si="2"/>
        <v>3.6468758876056597</v>
      </c>
    </row>
    <row r="41" spans="1:9" s="2" customFormat="1" ht="16.5" customHeight="1">
      <c r="A41" s="147"/>
      <c r="B41" s="148"/>
      <c r="C41" s="51" t="s">
        <v>36</v>
      </c>
      <c r="D41" s="97">
        <v>2579.387</v>
      </c>
      <c r="E41" s="97">
        <v>1219.339</v>
      </c>
      <c r="F41" s="97">
        <v>1058.084</v>
      </c>
      <c r="G41" s="97">
        <f t="shared" si="1"/>
        <v>86.77521181558205</v>
      </c>
      <c r="H41" s="97">
        <f t="shared" si="0"/>
        <v>41.020754155929296</v>
      </c>
      <c r="I41" s="78">
        <f t="shared" si="2"/>
        <v>-8.224788184417946</v>
      </c>
    </row>
    <row r="42" spans="1:9" s="28" customFormat="1" ht="27" customHeight="1">
      <c r="A42" s="130"/>
      <c r="B42" s="149"/>
      <c r="C42" s="54" t="s">
        <v>71</v>
      </c>
      <c r="D42" s="97">
        <v>195646.969</v>
      </c>
      <c r="E42" s="97">
        <v>35810.393</v>
      </c>
      <c r="F42" s="97">
        <v>35810.393</v>
      </c>
      <c r="G42" s="97">
        <f t="shared" si="1"/>
        <v>100</v>
      </c>
      <c r="H42" s="97">
        <f t="shared" si="0"/>
        <v>18.303576683572334</v>
      </c>
      <c r="I42" s="78">
        <f t="shared" si="2"/>
        <v>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76">
        <f>D44+D45+D46</f>
        <v>715360.8799999999</v>
      </c>
      <c r="E43" s="76">
        <f>E44+E45+E46</f>
        <v>357380.56799999997</v>
      </c>
      <c r="F43" s="76">
        <f>F44+F45+F46</f>
        <v>355736.64800000004</v>
      </c>
      <c r="G43" s="154">
        <f>F43/E43*100</f>
        <v>99.54000856588266</v>
      </c>
      <c r="H43" s="76">
        <f t="shared" si="0"/>
        <v>49.72827812446217</v>
      </c>
      <c r="I43" s="107">
        <f t="shared" si="2"/>
        <v>4.540008565882658</v>
      </c>
      <c r="J43" s="63"/>
    </row>
    <row r="44" spans="1:9" s="7" customFormat="1" ht="16.5" customHeight="1">
      <c r="A44" s="118"/>
      <c r="B44" s="119"/>
      <c r="C44" s="51" t="s">
        <v>35</v>
      </c>
      <c r="D44" s="97">
        <v>592941.303</v>
      </c>
      <c r="E44" s="97">
        <v>308588.987</v>
      </c>
      <c r="F44" s="97">
        <v>307066.961</v>
      </c>
      <c r="G44" s="115">
        <f>F44/E44*100</f>
        <v>99.50677889875571</v>
      </c>
      <c r="H44" s="97">
        <f t="shared" si="0"/>
        <v>51.78707562559528</v>
      </c>
      <c r="I44" s="78">
        <f t="shared" si="2"/>
        <v>4.506778898755712</v>
      </c>
    </row>
    <row r="45" spans="1:9" s="2" customFormat="1" ht="16.5" customHeight="1">
      <c r="A45" s="147"/>
      <c r="B45" s="148"/>
      <c r="C45" s="51" t="s">
        <v>36</v>
      </c>
      <c r="D45" s="97">
        <v>9268.009</v>
      </c>
      <c r="E45" s="97">
        <v>4028.926</v>
      </c>
      <c r="F45" s="97">
        <v>3907.032</v>
      </c>
      <c r="G45" s="97">
        <f t="shared" si="1"/>
        <v>96.97452869573678</v>
      </c>
      <c r="H45" s="97">
        <f t="shared" si="0"/>
        <v>42.156109257123084</v>
      </c>
      <c r="I45" s="78">
        <f t="shared" si="2"/>
        <v>1.9745286957367796</v>
      </c>
    </row>
    <row r="46" spans="1:9" s="28" customFormat="1" ht="27" customHeight="1">
      <c r="A46" s="130"/>
      <c r="B46" s="149"/>
      <c r="C46" s="54" t="s">
        <v>71</v>
      </c>
      <c r="D46" s="97">
        <v>113151.568</v>
      </c>
      <c r="E46" s="97">
        <v>44762.655</v>
      </c>
      <c r="F46" s="97">
        <v>44762.655</v>
      </c>
      <c r="G46" s="97">
        <f t="shared" si="1"/>
        <v>100</v>
      </c>
      <c r="H46" s="97">
        <f t="shared" si="0"/>
        <v>39.55990693827592</v>
      </c>
      <c r="I46" s="78">
        <f t="shared" si="2"/>
        <v>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76">
        <f>D48+D49+D50</f>
        <v>652143.254</v>
      </c>
      <c r="E47" s="76">
        <f>E48+E49+E50</f>
        <v>318205.55</v>
      </c>
      <c r="F47" s="76">
        <f>F48+F49+F50</f>
        <v>306640.63800000004</v>
      </c>
      <c r="G47" s="76">
        <f t="shared" si="1"/>
        <v>96.36558444690863</v>
      </c>
      <c r="H47" s="76">
        <f t="shared" si="0"/>
        <v>47.02044161603794</v>
      </c>
      <c r="I47" s="107">
        <f t="shared" si="2"/>
        <v>1.3655844469086276</v>
      </c>
    </row>
    <row r="48" spans="1:9" s="7" customFormat="1" ht="16.5" customHeight="1">
      <c r="A48" s="118"/>
      <c r="B48" s="119"/>
      <c r="C48" s="51" t="s">
        <v>35</v>
      </c>
      <c r="D48" s="97">
        <v>501973.977</v>
      </c>
      <c r="E48" s="97">
        <v>287070.946</v>
      </c>
      <c r="F48" s="97">
        <v>276473.059</v>
      </c>
      <c r="G48" s="97">
        <f t="shared" si="1"/>
        <v>96.30826903674188</v>
      </c>
      <c r="H48" s="97">
        <f t="shared" si="0"/>
        <v>55.07716966770172</v>
      </c>
      <c r="I48" s="78">
        <f t="shared" si="2"/>
        <v>1.3082690367418763</v>
      </c>
    </row>
    <row r="49" spans="1:9" s="2" customFormat="1" ht="16.5" customHeight="1">
      <c r="A49" s="147"/>
      <c r="B49" s="148"/>
      <c r="C49" s="51" t="s">
        <v>36</v>
      </c>
      <c r="D49" s="97">
        <v>8109.452</v>
      </c>
      <c r="E49" s="97">
        <v>4292.725</v>
      </c>
      <c r="F49" s="97">
        <v>3559.88</v>
      </c>
      <c r="G49" s="97">
        <f t="shared" si="1"/>
        <v>82.92820993657874</v>
      </c>
      <c r="H49" s="97">
        <f t="shared" si="0"/>
        <v>43.89791073428883</v>
      </c>
      <c r="I49" s="78">
        <f t="shared" si="2"/>
        <v>-12.071790063421261</v>
      </c>
    </row>
    <row r="50" spans="1:9" s="28" customFormat="1" ht="27.75" customHeight="1">
      <c r="A50" s="130"/>
      <c r="B50" s="149"/>
      <c r="C50" s="54" t="s">
        <v>71</v>
      </c>
      <c r="D50" s="97">
        <v>142059.825</v>
      </c>
      <c r="E50" s="97">
        <v>26841.879</v>
      </c>
      <c r="F50" s="97">
        <v>26607.699</v>
      </c>
      <c r="G50" s="97">
        <f t="shared" si="1"/>
        <v>99.12755735170403</v>
      </c>
      <c r="H50" s="97">
        <f t="shared" si="0"/>
        <v>18.72992522692464</v>
      </c>
      <c r="I50" s="78">
        <f t="shared" si="2"/>
        <v>4.127557351704027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76">
        <f>D52+D53+D54</f>
        <v>670072.025</v>
      </c>
      <c r="E51" s="76">
        <f>E52+E53+E54</f>
        <v>326360.032</v>
      </c>
      <c r="F51" s="76">
        <f>F52+F53+F54</f>
        <v>325510.599</v>
      </c>
      <c r="G51" s="154">
        <f t="shared" si="1"/>
        <v>99.7397251756612</v>
      </c>
      <c r="H51" s="76">
        <f t="shared" si="0"/>
        <v>48.57844930923657</v>
      </c>
      <c r="I51" s="107">
        <f t="shared" si="2"/>
        <v>4.739725175661206</v>
      </c>
      <c r="J51" s="63"/>
    </row>
    <row r="52" spans="1:9" s="7" customFormat="1" ht="16.5" customHeight="1">
      <c r="A52" s="118"/>
      <c r="B52" s="119"/>
      <c r="C52" s="51" t="s">
        <v>35</v>
      </c>
      <c r="D52" s="97">
        <v>430655.718</v>
      </c>
      <c r="E52" s="97">
        <v>228716.237</v>
      </c>
      <c r="F52" s="97">
        <v>228371.137</v>
      </c>
      <c r="G52" s="97">
        <f t="shared" si="1"/>
        <v>99.84911434162849</v>
      </c>
      <c r="H52" s="97">
        <f t="shared" si="0"/>
        <v>53.028701920079925</v>
      </c>
      <c r="I52" s="78">
        <f t="shared" si="2"/>
        <v>4.849114341628493</v>
      </c>
    </row>
    <row r="53" spans="1:9" s="2" customFormat="1" ht="16.5" customHeight="1">
      <c r="A53" s="147"/>
      <c r="B53" s="148"/>
      <c r="C53" s="51" t="s">
        <v>36</v>
      </c>
      <c r="D53" s="97">
        <v>7385.639</v>
      </c>
      <c r="E53" s="97">
        <v>3025.523</v>
      </c>
      <c r="F53" s="97">
        <v>2585.439</v>
      </c>
      <c r="G53" s="97">
        <f t="shared" si="1"/>
        <v>85.45428344124304</v>
      </c>
      <c r="H53" s="97">
        <f t="shared" si="0"/>
        <v>35.00630074120871</v>
      </c>
      <c r="I53" s="78">
        <f t="shared" si="2"/>
        <v>-9.545716558756965</v>
      </c>
    </row>
    <row r="54" spans="1:9" s="28" customFormat="1" ht="27.75" customHeight="1">
      <c r="A54" s="130"/>
      <c r="B54" s="149"/>
      <c r="C54" s="54" t="s">
        <v>71</v>
      </c>
      <c r="D54" s="97">
        <v>232030.668</v>
      </c>
      <c r="E54" s="97">
        <v>94618.272</v>
      </c>
      <c r="F54" s="97">
        <v>94554.023</v>
      </c>
      <c r="G54" s="97">
        <f t="shared" si="1"/>
        <v>99.9320966250578</v>
      </c>
      <c r="H54" s="97">
        <f t="shared" si="0"/>
        <v>40.75065758117802</v>
      </c>
      <c r="I54" s="78">
        <f t="shared" si="2"/>
        <v>4.932096625057795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76">
        <f>D56+D57+D58</f>
        <v>505444.9469999999</v>
      </c>
      <c r="E55" s="76">
        <f>E56+E57+E58</f>
        <v>245200.06000000003</v>
      </c>
      <c r="F55" s="76">
        <f>F56+F57+F58</f>
        <v>238721.002</v>
      </c>
      <c r="G55" s="76">
        <f t="shared" si="1"/>
        <v>97.3576442028603</v>
      </c>
      <c r="H55" s="76">
        <f t="shared" si="0"/>
        <v>47.22987209920609</v>
      </c>
      <c r="I55" s="107">
        <f t="shared" si="2"/>
        <v>2.3576442028602997</v>
      </c>
      <c r="J55" s="63"/>
    </row>
    <row r="56" spans="1:9" s="7" customFormat="1" ht="16.5" customHeight="1">
      <c r="A56" s="118"/>
      <c r="B56" s="119"/>
      <c r="C56" s="51" t="s">
        <v>35</v>
      </c>
      <c r="D56" s="97">
        <v>370677.997</v>
      </c>
      <c r="E56" s="97">
        <v>202675.146</v>
      </c>
      <c r="F56" s="97">
        <v>196406.415</v>
      </c>
      <c r="G56" s="97">
        <f t="shared" si="1"/>
        <v>96.90700555854046</v>
      </c>
      <c r="H56" s="97">
        <f t="shared" si="0"/>
        <v>52.98572253804426</v>
      </c>
      <c r="I56" s="78">
        <f t="shared" si="2"/>
        <v>1.9070055585404617</v>
      </c>
    </row>
    <row r="57" spans="1:9" s="2" customFormat="1" ht="16.5" customHeight="1">
      <c r="A57" s="147"/>
      <c r="B57" s="148"/>
      <c r="C57" s="51" t="s">
        <v>36</v>
      </c>
      <c r="D57" s="97">
        <v>7606.861</v>
      </c>
      <c r="E57" s="97">
        <v>3641.328</v>
      </c>
      <c r="F57" s="97">
        <v>3431.001</v>
      </c>
      <c r="G57" s="97">
        <f t="shared" si="1"/>
        <v>94.22389304122014</v>
      </c>
      <c r="H57" s="97">
        <f t="shared" si="0"/>
        <v>45.10403174187093</v>
      </c>
      <c r="I57" s="78">
        <f t="shared" si="2"/>
        <v>-0.776106958779863</v>
      </c>
    </row>
    <row r="58" spans="1:9" s="28" customFormat="1" ht="27" customHeight="1">
      <c r="A58" s="130"/>
      <c r="B58" s="149"/>
      <c r="C58" s="54" t="s">
        <v>71</v>
      </c>
      <c r="D58" s="97">
        <v>127160.089</v>
      </c>
      <c r="E58" s="97">
        <v>38883.586</v>
      </c>
      <c r="F58" s="97">
        <v>38883.586</v>
      </c>
      <c r="G58" s="97">
        <f t="shared" si="1"/>
        <v>100</v>
      </c>
      <c r="H58" s="97">
        <f t="shared" si="0"/>
        <v>30.578451388155287</v>
      </c>
      <c r="I58" s="78">
        <f t="shared" si="2"/>
        <v>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76">
        <f>D60+D61+D62</f>
        <v>480840.259</v>
      </c>
      <c r="E59" s="76">
        <f>E60+E61+E62</f>
        <v>227767.668</v>
      </c>
      <c r="F59" s="76">
        <f>F60+F61+F62</f>
        <v>185153.636</v>
      </c>
      <c r="G59" s="76">
        <f t="shared" si="1"/>
        <v>81.29057017873143</v>
      </c>
      <c r="H59" s="76">
        <f t="shared" si="0"/>
        <v>38.50626742133919</v>
      </c>
      <c r="I59" s="107">
        <f t="shared" si="2"/>
        <v>-13.709429821268571</v>
      </c>
      <c r="J59" s="63"/>
    </row>
    <row r="60" spans="1:9" s="7" customFormat="1" ht="16.5" customHeight="1">
      <c r="A60" s="118"/>
      <c r="B60" s="119"/>
      <c r="C60" s="51" t="s">
        <v>35</v>
      </c>
      <c r="D60" s="97">
        <v>373285.568</v>
      </c>
      <c r="E60" s="97">
        <v>184226.877</v>
      </c>
      <c r="F60" s="97">
        <v>169871.612</v>
      </c>
      <c r="G60" s="97">
        <f t="shared" si="1"/>
        <v>92.20783349652069</v>
      </c>
      <c r="H60" s="97">
        <f t="shared" si="0"/>
        <v>45.50714695725927</v>
      </c>
      <c r="I60" s="78">
        <f t="shared" si="2"/>
        <v>-2.792166503479308</v>
      </c>
    </row>
    <row r="61" spans="1:9" s="2" customFormat="1" ht="16.5" customHeight="1">
      <c r="A61" s="147"/>
      <c r="B61" s="148"/>
      <c r="C61" s="51" t="s">
        <v>36</v>
      </c>
      <c r="D61" s="97">
        <v>8287.339</v>
      </c>
      <c r="E61" s="97">
        <v>3356.262</v>
      </c>
      <c r="F61" s="97">
        <v>2910.573</v>
      </c>
      <c r="G61" s="97">
        <f t="shared" si="1"/>
        <v>86.72067317748137</v>
      </c>
      <c r="H61" s="97">
        <f t="shared" si="0"/>
        <v>35.120718483942795</v>
      </c>
      <c r="I61" s="78">
        <f t="shared" si="2"/>
        <v>-8.279326822518627</v>
      </c>
    </row>
    <row r="62" spans="1:9" s="28" customFormat="1" ht="27" customHeight="1">
      <c r="A62" s="130"/>
      <c r="B62" s="149"/>
      <c r="C62" s="54" t="s">
        <v>71</v>
      </c>
      <c r="D62" s="97">
        <v>99267.352</v>
      </c>
      <c r="E62" s="97">
        <v>40184.529</v>
      </c>
      <c r="F62" s="97">
        <v>12371.451</v>
      </c>
      <c r="G62" s="97">
        <f t="shared" si="1"/>
        <v>30.78660197808962</v>
      </c>
      <c r="H62" s="97">
        <f t="shared" si="0"/>
        <v>12.462759155699045</v>
      </c>
      <c r="I62" s="78">
        <f t="shared" si="2"/>
        <v>-64.21339802191038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76">
        <f>D64+D65+D66</f>
        <v>507161.70599999995</v>
      </c>
      <c r="E63" s="76">
        <f>E64+E65+E66</f>
        <v>233601.03399999999</v>
      </c>
      <c r="F63" s="76">
        <f>F64+F65+F66</f>
        <v>232905.43600000002</v>
      </c>
      <c r="G63" s="154">
        <f t="shared" si="1"/>
        <v>99.70222820160977</v>
      </c>
      <c r="H63" s="76">
        <f t="shared" si="0"/>
        <v>45.92330872867599</v>
      </c>
      <c r="I63" s="107">
        <f t="shared" si="2"/>
        <v>4.7022282016097705</v>
      </c>
      <c r="J63" s="63"/>
    </row>
    <row r="64" spans="1:9" s="7" customFormat="1" ht="16.5" customHeight="1">
      <c r="A64" s="118"/>
      <c r="B64" s="119"/>
      <c r="C64" s="51" t="s">
        <v>35</v>
      </c>
      <c r="D64" s="97">
        <v>383897.127</v>
      </c>
      <c r="E64" s="97">
        <v>201875.205</v>
      </c>
      <c r="F64" s="97">
        <v>201212.429</v>
      </c>
      <c r="G64" s="97">
        <f t="shared" si="1"/>
        <v>99.6716902405127</v>
      </c>
      <c r="H64" s="97">
        <f t="shared" si="0"/>
        <v>52.413111442743364</v>
      </c>
      <c r="I64" s="78">
        <f t="shared" si="2"/>
        <v>4.671690240512703</v>
      </c>
    </row>
    <row r="65" spans="1:9" s="2" customFormat="1" ht="16.5" customHeight="1">
      <c r="A65" s="147"/>
      <c r="B65" s="148"/>
      <c r="C65" s="51" t="s">
        <v>36</v>
      </c>
      <c r="D65" s="97">
        <v>5632.85</v>
      </c>
      <c r="E65" s="97">
        <v>2597.731</v>
      </c>
      <c r="F65" s="97">
        <v>2564.909</v>
      </c>
      <c r="G65" s="97">
        <f t="shared" si="1"/>
        <v>98.73651274901057</v>
      </c>
      <c r="H65" s="97">
        <f t="shared" si="0"/>
        <v>45.534835829109596</v>
      </c>
      <c r="I65" s="78">
        <f t="shared" si="2"/>
        <v>3.736512749010572</v>
      </c>
    </row>
    <row r="66" spans="1:9" s="2" customFormat="1" ht="27.75" customHeight="1">
      <c r="A66" s="130"/>
      <c r="B66" s="149"/>
      <c r="C66" s="54" t="s">
        <v>71</v>
      </c>
      <c r="D66" s="97">
        <v>117631.729</v>
      </c>
      <c r="E66" s="97">
        <v>29128.098</v>
      </c>
      <c r="F66" s="97">
        <v>29128.098</v>
      </c>
      <c r="G66" s="97">
        <f t="shared" si="1"/>
        <v>100</v>
      </c>
      <c r="H66" s="97">
        <f t="shared" si="0"/>
        <v>24.762109889585997</v>
      </c>
      <c r="I66" s="78">
        <f t="shared" si="2"/>
        <v>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76">
        <f>D68+D69+D70</f>
        <v>89995.592</v>
      </c>
      <c r="E67" s="76">
        <f>E68+E69+E70</f>
        <v>38743.907999999996</v>
      </c>
      <c r="F67" s="76">
        <f>F68+F69+F70</f>
        <v>36587.524000000005</v>
      </c>
      <c r="G67" s="76">
        <f t="shared" si="1"/>
        <v>94.43426305885303</v>
      </c>
      <c r="H67" s="76">
        <f t="shared" si="0"/>
        <v>40.65479562599022</v>
      </c>
      <c r="I67" s="107">
        <f t="shared" si="2"/>
        <v>-0.5657369411469659</v>
      </c>
    </row>
    <row r="68" spans="1:9" s="7" customFormat="1" ht="16.5" customHeight="1">
      <c r="A68" s="118"/>
      <c r="B68" s="119"/>
      <c r="C68" s="51" t="s">
        <v>35</v>
      </c>
      <c r="D68" s="97">
        <v>70543.09</v>
      </c>
      <c r="E68" s="97">
        <v>31733.589</v>
      </c>
      <c r="F68" s="97">
        <v>29597.213</v>
      </c>
      <c r="G68" s="97">
        <f t="shared" si="1"/>
        <v>93.26777692873</v>
      </c>
      <c r="H68" s="97">
        <f t="shared" si="0"/>
        <v>41.95621853253097</v>
      </c>
      <c r="I68" s="78">
        <f t="shared" si="2"/>
        <v>-1.732223071269999</v>
      </c>
    </row>
    <row r="69" spans="1:9" s="2" customFormat="1" ht="16.5" customHeight="1">
      <c r="A69" s="147"/>
      <c r="B69" s="148"/>
      <c r="C69" s="51" t="s">
        <v>36</v>
      </c>
      <c r="D69" s="97">
        <v>584.3</v>
      </c>
      <c r="E69" s="97">
        <v>306.64</v>
      </c>
      <c r="F69" s="97">
        <v>286.632</v>
      </c>
      <c r="G69" s="97">
        <f t="shared" si="1"/>
        <v>93.47508478998175</v>
      </c>
      <c r="H69" s="97">
        <f t="shared" si="0"/>
        <v>49.05562211192881</v>
      </c>
      <c r="I69" s="78">
        <f t="shared" si="2"/>
        <v>-1.52491521001825</v>
      </c>
    </row>
    <row r="70" spans="1:9" s="2" customFormat="1" ht="27.75" customHeight="1">
      <c r="A70" s="130"/>
      <c r="B70" s="149"/>
      <c r="C70" s="54" t="s">
        <v>71</v>
      </c>
      <c r="D70" s="97">
        <v>18868.202</v>
      </c>
      <c r="E70" s="97">
        <v>6703.679</v>
      </c>
      <c r="F70" s="97">
        <v>6703.679</v>
      </c>
      <c r="G70" s="97">
        <f t="shared" si="1"/>
        <v>100</v>
      </c>
      <c r="H70" s="97">
        <f t="shared" si="0"/>
        <v>35.52897621087584</v>
      </c>
      <c r="I70" s="78">
        <f t="shared" si="2"/>
        <v>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14">
        <f>D72+D73+D74</f>
        <v>1080969.068</v>
      </c>
      <c r="E71" s="76">
        <f>E72+E73+E74</f>
        <v>285219.674</v>
      </c>
      <c r="F71" s="76">
        <f>F72+F73+F74</f>
        <v>236198.533</v>
      </c>
      <c r="G71" s="76">
        <f t="shared" si="1"/>
        <v>82.81284726522757</v>
      </c>
      <c r="H71" s="76">
        <f t="shared" si="0"/>
        <v>21.85062829198365</v>
      </c>
      <c r="I71" s="107">
        <f t="shared" si="2"/>
        <v>-12.187152734772425</v>
      </c>
    </row>
    <row r="72" spans="1:9" s="2" customFormat="1" ht="16.5" customHeight="1">
      <c r="A72" s="127"/>
      <c r="B72" s="128"/>
      <c r="C72" s="54" t="s">
        <v>35</v>
      </c>
      <c r="D72" s="97">
        <v>536899</v>
      </c>
      <c r="E72" s="97">
        <v>221002.481</v>
      </c>
      <c r="F72" s="97">
        <v>192498.954</v>
      </c>
      <c r="G72" s="97">
        <f aca="true" t="shared" si="3" ref="G72:G135">F72/E72*100</f>
        <v>87.10262125971336</v>
      </c>
      <c r="H72" s="97">
        <f aca="true" t="shared" si="4" ref="H72:H135">F72/D72*100</f>
        <v>35.85384848919443</v>
      </c>
      <c r="I72" s="78">
        <f aca="true" t="shared" si="5" ref="I72:I135">G72-95</f>
        <v>-7.897378740286641</v>
      </c>
    </row>
    <row r="73" spans="1:9" s="10" customFormat="1" ht="16.5" customHeight="1">
      <c r="A73" s="135"/>
      <c r="B73" s="136"/>
      <c r="C73" s="54" t="s">
        <v>36</v>
      </c>
      <c r="D73" s="97">
        <v>4364.565</v>
      </c>
      <c r="E73" s="97">
        <v>239.965</v>
      </c>
      <c r="F73" s="97">
        <v>239.885</v>
      </c>
      <c r="G73" s="115">
        <f t="shared" si="3"/>
        <v>99.96666180484654</v>
      </c>
      <c r="H73" s="97">
        <f t="shared" si="4"/>
        <v>5.496194924350995</v>
      </c>
      <c r="I73" s="78">
        <f t="shared" si="5"/>
        <v>4.966661804846538</v>
      </c>
    </row>
    <row r="74" spans="1:9" s="87" customFormat="1" ht="27.75" customHeight="1">
      <c r="A74" s="135"/>
      <c r="B74" s="136"/>
      <c r="C74" s="54" t="s">
        <v>71</v>
      </c>
      <c r="D74" s="97">
        <v>539705.503</v>
      </c>
      <c r="E74" s="97">
        <v>63977.228</v>
      </c>
      <c r="F74" s="97">
        <v>43459.694</v>
      </c>
      <c r="G74" s="97">
        <f t="shared" si="3"/>
        <v>67.92994219755816</v>
      </c>
      <c r="H74" s="97">
        <f t="shared" si="4"/>
        <v>8.052483022393789</v>
      </c>
      <c r="I74" s="78">
        <f t="shared" si="5"/>
        <v>-27.070057802441838</v>
      </c>
    </row>
    <row r="75" spans="1:10" s="28" customFormat="1" ht="21" customHeight="1">
      <c r="A75" s="137"/>
      <c r="B75" s="138"/>
      <c r="C75" s="91" t="s">
        <v>96</v>
      </c>
      <c r="D75" s="100">
        <v>2697</v>
      </c>
      <c r="E75" s="100">
        <v>0</v>
      </c>
      <c r="F75" s="100">
        <v>0</v>
      </c>
      <c r="G75" s="100"/>
      <c r="H75" s="100">
        <f t="shared" si="4"/>
        <v>0</v>
      </c>
      <c r="I75" s="90"/>
      <c r="J75" s="67"/>
    </row>
    <row r="76" spans="1:9" s="2" customFormat="1" ht="41.25" customHeight="1">
      <c r="A76" s="57" t="s">
        <v>92</v>
      </c>
      <c r="B76" s="58" t="s">
        <v>93</v>
      </c>
      <c r="C76" s="30" t="s">
        <v>91</v>
      </c>
      <c r="D76" s="76">
        <f>D77+D78</f>
        <v>2667860.927</v>
      </c>
      <c r="E76" s="76">
        <f>E77+E78</f>
        <v>1001767.52</v>
      </c>
      <c r="F76" s="76">
        <f>F77+F78</f>
        <v>932876.388</v>
      </c>
      <c r="G76" s="76">
        <f t="shared" si="3"/>
        <v>93.12304196087332</v>
      </c>
      <c r="H76" s="76">
        <f t="shared" si="4"/>
        <v>34.96720457048022</v>
      </c>
      <c r="I76" s="107">
        <f t="shared" si="5"/>
        <v>-1.8769580391266771</v>
      </c>
    </row>
    <row r="77" spans="1:9" s="2" customFormat="1" ht="16.5" customHeight="1">
      <c r="A77" s="127"/>
      <c r="B77" s="128"/>
      <c r="C77" s="54" t="s">
        <v>35</v>
      </c>
      <c r="D77" s="97">
        <v>1413043.869</v>
      </c>
      <c r="E77" s="97">
        <v>609846.57</v>
      </c>
      <c r="F77" s="97">
        <v>541785.727</v>
      </c>
      <c r="G77" s="97">
        <f t="shared" si="3"/>
        <v>88.83967765859533</v>
      </c>
      <c r="H77" s="97">
        <f t="shared" si="4"/>
        <v>38.34174853916018</v>
      </c>
      <c r="I77" s="78">
        <f t="shared" si="5"/>
        <v>-6.160322341404665</v>
      </c>
    </row>
    <row r="78" spans="1:9" s="28" customFormat="1" ht="27" customHeight="1">
      <c r="A78" s="135"/>
      <c r="B78" s="136"/>
      <c r="C78" s="54" t="s">
        <v>71</v>
      </c>
      <c r="D78" s="97">
        <v>1254817.058</v>
      </c>
      <c r="E78" s="97">
        <v>391920.95</v>
      </c>
      <c r="F78" s="97">
        <v>391090.661</v>
      </c>
      <c r="G78" s="97">
        <f t="shared" si="3"/>
        <v>99.78814886012091</v>
      </c>
      <c r="H78" s="97">
        <f t="shared" si="4"/>
        <v>31.167145721093636</v>
      </c>
      <c r="I78" s="78">
        <f t="shared" si="5"/>
        <v>4.788148860120913</v>
      </c>
    </row>
    <row r="79" spans="1:10" s="28" customFormat="1" ht="21" customHeight="1">
      <c r="A79" s="135"/>
      <c r="B79" s="136"/>
      <c r="C79" s="92" t="s">
        <v>96</v>
      </c>
      <c r="D79" s="100">
        <v>2590419.683</v>
      </c>
      <c r="E79" s="100">
        <v>966090.702</v>
      </c>
      <c r="F79" s="100">
        <v>897241.07</v>
      </c>
      <c r="G79" s="100">
        <f t="shared" si="3"/>
        <v>92.8733780526541</v>
      </c>
      <c r="H79" s="100">
        <f t="shared" si="4"/>
        <v>34.636899799992754</v>
      </c>
      <c r="I79" s="90">
        <f t="shared" si="5"/>
        <v>-2.126621947345896</v>
      </c>
      <c r="J79" s="68"/>
    </row>
    <row r="80" spans="1:9" s="2" customFormat="1" ht="41.25" customHeight="1">
      <c r="A80" s="50" t="s">
        <v>19</v>
      </c>
      <c r="B80" s="30" t="s">
        <v>111</v>
      </c>
      <c r="C80" s="30" t="s">
        <v>47</v>
      </c>
      <c r="D80" s="76">
        <f>D81+D82+D83</f>
        <v>9788172.807</v>
      </c>
      <c r="E80" s="76">
        <f>E81+E82+E83</f>
        <v>2008580.7689999999</v>
      </c>
      <c r="F80" s="76">
        <f>F81+F82+F83</f>
        <v>1823594.4360000002</v>
      </c>
      <c r="G80" s="76">
        <f t="shared" si="3"/>
        <v>90.7901969462698</v>
      </c>
      <c r="H80" s="76">
        <f t="shared" si="4"/>
        <v>18.630590938237816</v>
      </c>
      <c r="I80" s="107">
        <f t="shared" si="5"/>
        <v>-4.209803053730198</v>
      </c>
    </row>
    <row r="81" spans="1:9" s="7" customFormat="1" ht="16.5" customHeight="1">
      <c r="A81" s="118"/>
      <c r="B81" s="119"/>
      <c r="C81" s="51" t="s">
        <v>35</v>
      </c>
      <c r="D81" s="97">
        <v>3467123.875</v>
      </c>
      <c r="E81" s="97">
        <v>1554548.447</v>
      </c>
      <c r="F81" s="97">
        <v>1476579.262</v>
      </c>
      <c r="G81" s="97">
        <f t="shared" si="3"/>
        <v>94.98444804660373</v>
      </c>
      <c r="H81" s="97">
        <f t="shared" si="4"/>
        <v>42.58801575123993</v>
      </c>
      <c r="I81" s="78">
        <f t="shared" si="5"/>
        <v>-0.015551953396268914</v>
      </c>
    </row>
    <row r="82" spans="1:9" s="7" customFormat="1" ht="16.5" customHeight="1">
      <c r="A82" s="147"/>
      <c r="B82" s="148"/>
      <c r="C82" s="51" t="s">
        <v>36</v>
      </c>
      <c r="D82" s="97">
        <v>9441.6</v>
      </c>
      <c r="E82" s="97">
        <v>4770.8</v>
      </c>
      <c r="F82" s="97">
        <v>2889.108</v>
      </c>
      <c r="G82" s="97">
        <f t="shared" si="3"/>
        <v>60.558145384421906</v>
      </c>
      <c r="H82" s="97">
        <f t="shared" si="4"/>
        <v>30.599771225216067</v>
      </c>
      <c r="I82" s="78">
        <f t="shared" si="5"/>
        <v>-34.441854615578094</v>
      </c>
    </row>
    <row r="83" spans="1:9" s="2" customFormat="1" ht="27" customHeight="1">
      <c r="A83" s="147"/>
      <c r="B83" s="148"/>
      <c r="C83" s="51" t="s">
        <v>71</v>
      </c>
      <c r="D83" s="97">
        <v>6311607.332</v>
      </c>
      <c r="E83" s="97">
        <v>449261.522</v>
      </c>
      <c r="F83" s="97">
        <v>344126.066</v>
      </c>
      <c r="G83" s="97">
        <f t="shared" si="3"/>
        <v>76.59816146017508</v>
      </c>
      <c r="H83" s="97">
        <f t="shared" si="4"/>
        <v>5.452273056583742</v>
      </c>
      <c r="I83" s="78">
        <f t="shared" si="5"/>
        <v>-18.401838539824922</v>
      </c>
    </row>
    <row r="84" spans="1:10" s="2" customFormat="1" ht="21" customHeight="1">
      <c r="A84" s="130"/>
      <c r="B84" s="149"/>
      <c r="C84" s="89" t="s">
        <v>96</v>
      </c>
      <c r="D84" s="100">
        <v>5567577.303</v>
      </c>
      <c r="E84" s="100">
        <v>780876.934</v>
      </c>
      <c r="F84" s="100">
        <v>692410.204</v>
      </c>
      <c r="G84" s="100">
        <f t="shared" si="3"/>
        <v>88.67084861287502</v>
      </c>
      <c r="H84" s="100">
        <f t="shared" si="4"/>
        <v>12.436472208960723</v>
      </c>
      <c r="I84" s="90">
        <f t="shared" si="5"/>
        <v>-6.3291513871249805</v>
      </c>
      <c r="J84" s="67"/>
    </row>
    <row r="85" spans="1:9" s="2" customFormat="1" ht="28.5" customHeight="1">
      <c r="A85" s="50" t="s">
        <v>20</v>
      </c>
      <c r="B85" s="30" t="s">
        <v>112</v>
      </c>
      <c r="C85" s="30" t="s">
        <v>48</v>
      </c>
      <c r="D85" s="76">
        <f>D86+D87+D88</f>
        <v>7081104.177</v>
      </c>
      <c r="E85" s="76">
        <f>E86+E87+E88</f>
        <v>3634560.2410000004</v>
      </c>
      <c r="F85" s="76">
        <f>F86+F87+F88</f>
        <v>3466294.943</v>
      </c>
      <c r="G85" s="76">
        <f t="shared" si="3"/>
        <v>95.37040833436002</v>
      </c>
      <c r="H85" s="76">
        <f t="shared" si="4"/>
        <v>48.95133380834598</v>
      </c>
      <c r="I85" s="107">
        <f t="shared" si="5"/>
        <v>0.37040833436002174</v>
      </c>
    </row>
    <row r="86" spans="1:9" s="7" customFormat="1" ht="16.5" customHeight="1">
      <c r="A86" s="118"/>
      <c r="B86" s="119"/>
      <c r="C86" s="61" t="s">
        <v>35</v>
      </c>
      <c r="D86" s="97">
        <v>6362325.092</v>
      </c>
      <c r="E86" s="97">
        <v>3467891.169</v>
      </c>
      <c r="F86" s="97">
        <v>3385934.202</v>
      </c>
      <c r="G86" s="97">
        <f t="shared" si="3"/>
        <v>97.63669149330217</v>
      </c>
      <c r="H86" s="97">
        <f t="shared" si="4"/>
        <v>53.218503503655924</v>
      </c>
      <c r="I86" s="78">
        <f t="shared" si="5"/>
        <v>2.636691493302166</v>
      </c>
    </row>
    <row r="87" spans="1:9" s="2" customFormat="1" ht="16.5" customHeight="1">
      <c r="A87" s="147"/>
      <c r="B87" s="148"/>
      <c r="C87" s="54" t="s">
        <v>36</v>
      </c>
      <c r="D87" s="97">
        <v>249189.119</v>
      </c>
      <c r="E87" s="97">
        <v>144084.472</v>
      </c>
      <c r="F87" s="97">
        <v>58956.424</v>
      </c>
      <c r="G87" s="97">
        <f t="shared" si="3"/>
        <v>40.91795818219745</v>
      </c>
      <c r="H87" s="97">
        <f t="shared" si="4"/>
        <v>23.659309137009306</v>
      </c>
      <c r="I87" s="78">
        <f t="shared" si="5"/>
        <v>-54.08204181780255</v>
      </c>
    </row>
    <row r="88" spans="1:9" s="2" customFormat="1" ht="27" customHeight="1">
      <c r="A88" s="130"/>
      <c r="B88" s="149"/>
      <c r="C88" s="54" t="s">
        <v>71</v>
      </c>
      <c r="D88" s="97">
        <v>469589.966</v>
      </c>
      <c r="E88" s="97">
        <v>22584.6</v>
      </c>
      <c r="F88" s="97">
        <v>21404.317</v>
      </c>
      <c r="G88" s="97">
        <f t="shared" si="3"/>
        <v>94.77394773429683</v>
      </c>
      <c r="H88" s="97">
        <f t="shared" si="4"/>
        <v>4.5580865328796225</v>
      </c>
      <c r="I88" s="78">
        <f t="shared" si="5"/>
        <v>-0.22605226570317427</v>
      </c>
    </row>
    <row r="89" spans="1:9" s="2" customFormat="1" ht="28.5" customHeight="1">
      <c r="A89" s="57" t="s">
        <v>107</v>
      </c>
      <c r="B89" s="58" t="s">
        <v>109</v>
      </c>
      <c r="C89" s="80" t="s">
        <v>108</v>
      </c>
      <c r="D89" s="76">
        <f>D90+D91</f>
        <v>105162.5</v>
      </c>
      <c r="E89" s="76">
        <f>E90+E91</f>
        <v>52547.202</v>
      </c>
      <c r="F89" s="76">
        <f>F90+F91</f>
        <v>50306.883</v>
      </c>
      <c r="G89" s="76">
        <f t="shared" si="3"/>
        <v>95.73655891326051</v>
      </c>
      <c r="H89" s="76">
        <f t="shared" si="4"/>
        <v>47.83728325210983</v>
      </c>
      <c r="I89" s="107">
        <f t="shared" si="5"/>
        <v>0.7365589132605095</v>
      </c>
    </row>
    <row r="90" spans="1:9" s="2" customFormat="1" ht="16.5" customHeight="1">
      <c r="A90" s="118"/>
      <c r="B90" s="119"/>
      <c r="C90" s="54" t="s">
        <v>35</v>
      </c>
      <c r="D90" s="97">
        <v>105132.5</v>
      </c>
      <c r="E90" s="97">
        <v>52517.202</v>
      </c>
      <c r="F90" s="97">
        <v>50276.883</v>
      </c>
      <c r="G90" s="97">
        <f t="shared" si="3"/>
        <v>95.73412345920485</v>
      </c>
      <c r="H90" s="97">
        <f t="shared" si="4"/>
        <v>47.8223984020165</v>
      </c>
      <c r="I90" s="78">
        <f t="shared" si="5"/>
        <v>0.7341234592048522</v>
      </c>
    </row>
    <row r="91" spans="1:9" s="2" customFormat="1" ht="16.5" customHeight="1">
      <c r="A91" s="130"/>
      <c r="B91" s="149"/>
      <c r="C91" s="54" t="s">
        <v>36</v>
      </c>
      <c r="D91" s="97">
        <v>30</v>
      </c>
      <c r="E91" s="97">
        <v>30</v>
      </c>
      <c r="F91" s="97">
        <v>30</v>
      </c>
      <c r="G91" s="97">
        <f t="shared" si="3"/>
        <v>100</v>
      </c>
      <c r="H91" s="97">
        <f t="shared" si="4"/>
        <v>100</v>
      </c>
      <c r="I91" s="78">
        <f t="shared" si="5"/>
        <v>5</v>
      </c>
    </row>
    <row r="92" spans="1:9" s="2" customFormat="1" ht="42" customHeight="1">
      <c r="A92" s="95" t="s">
        <v>21</v>
      </c>
      <c r="B92" s="96" t="s">
        <v>113</v>
      </c>
      <c r="C92" s="30" t="s">
        <v>49</v>
      </c>
      <c r="D92" s="76">
        <f>D93</f>
        <v>72933.48</v>
      </c>
      <c r="E92" s="76">
        <f>E93</f>
        <v>35079.164</v>
      </c>
      <c r="F92" s="76">
        <f>F93</f>
        <v>35074.673</v>
      </c>
      <c r="G92" s="76">
        <f t="shared" si="3"/>
        <v>99.98719752842457</v>
      </c>
      <c r="H92" s="76">
        <f t="shared" si="4"/>
        <v>48.0913196518252</v>
      </c>
      <c r="I92" s="107">
        <f t="shared" si="5"/>
        <v>4.9871975284245735</v>
      </c>
    </row>
    <row r="93" spans="1:9" s="7" customFormat="1" ht="18" customHeight="1">
      <c r="A93" s="118"/>
      <c r="B93" s="119"/>
      <c r="C93" s="51" t="s">
        <v>35</v>
      </c>
      <c r="D93" s="97">
        <v>72933.48</v>
      </c>
      <c r="E93" s="97">
        <v>35079.164</v>
      </c>
      <c r="F93" s="97">
        <v>35074.673</v>
      </c>
      <c r="G93" s="97">
        <f t="shared" si="3"/>
        <v>99.98719752842457</v>
      </c>
      <c r="H93" s="97">
        <f t="shared" si="4"/>
        <v>48.0913196518252</v>
      </c>
      <c r="I93" s="78">
        <f t="shared" si="5"/>
        <v>4.9871975284245735</v>
      </c>
    </row>
    <row r="94" spans="1:9" s="28" customFormat="1" ht="27" customHeight="1" hidden="1">
      <c r="A94" s="130"/>
      <c r="B94" s="149"/>
      <c r="C94" s="51" t="s">
        <v>71</v>
      </c>
      <c r="D94" s="104">
        <v>0</v>
      </c>
      <c r="E94" s="104">
        <v>0</v>
      </c>
      <c r="F94" s="104">
        <v>0</v>
      </c>
      <c r="G94" s="104" t="e">
        <f t="shared" si="3"/>
        <v>#DIV/0!</v>
      </c>
      <c r="H94" s="104" t="e">
        <f t="shared" si="4"/>
        <v>#DIV/0!</v>
      </c>
      <c r="I94" s="153" t="e">
        <f t="shared" si="5"/>
        <v>#DIV/0!</v>
      </c>
    </row>
    <row r="95" spans="1:9" s="2" customFormat="1" ht="41.25" customHeight="1">
      <c r="A95" s="57" t="s">
        <v>22</v>
      </c>
      <c r="B95" s="58" t="s">
        <v>94</v>
      </c>
      <c r="C95" s="30" t="s">
        <v>50</v>
      </c>
      <c r="D95" s="76">
        <f>D96+D97</f>
        <v>502399.26099999994</v>
      </c>
      <c r="E95" s="76">
        <f>E96+E97</f>
        <v>204027.9</v>
      </c>
      <c r="F95" s="76">
        <f>F96+F97</f>
        <v>201411.649</v>
      </c>
      <c r="G95" s="154">
        <f t="shared" si="3"/>
        <v>98.7176993930732</v>
      </c>
      <c r="H95" s="76">
        <f t="shared" si="4"/>
        <v>40.08995725811787</v>
      </c>
      <c r="I95" s="107">
        <f t="shared" si="5"/>
        <v>3.717699393073204</v>
      </c>
    </row>
    <row r="96" spans="1:9" s="7" customFormat="1" ht="16.5" customHeight="1">
      <c r="A96" s="118"/>
      <c r="B96" s="119"/>
      <c r="C96" s="54" t="s">
        <v>35</v>
      </c>
      <c r="D96" s="97">
        <v>300726.861</v>
      </c>
      <c r="E96" s="97">
        <v>171263.169</v>
      </c>
      <c r="F96" s="97">
        <v>168719.404</v>
      </c>
      <c r="G96" s="97">
        <f t="shared" si="3"/>
        <v>98.51470399920021</v>
      </c>
      <c r="H96" s="97">
        <f t="shared" si="4"/>
        <v>56.10386895236472</v>
      </c>
      <c r="I96" s="78">
        <f t="shared" si="5"/>
        <v>3.514703999200208</v>
      </c>
    </row>
    <row r="97" spans="1:9" s="14" customFormat="1" ht="16.5" customHeight="1">
      <c r="A97" s="147"/>
      <c r="B97" s="148"/>
      <c r="C97" s="54" t="s">
        <v>36</v>
      </c>
      <c r="D97" s="97">
        <v>201672.4</v>
      </c>
      <c r="E97" s="97">
        <v>32764.731</v>
      </c>
      <c r="F97" s="97">
        <v>32692.245</v>
      </c>
      <c r="G97" s="97">
        <f t="shared" si="3"/>
        <v>99.77876821268576</v>
      </c>
      <c r="H97" s="97">
        <f t="shared" si="4"/>
        <v>16.21056971603452</v>
      </c>
      <c r="I97" s="78">
        <f t="shared" si="5"/>
        <v>4.778768212685762</v>
      </c>
    </row>
    <row r="98" spans="1:9" s="28" customFormat="1" ht="29.25" customHeight="1" hidden="1">
      <c r="A98" s="130"/>
      <c r="B98" s="149"/>
      <c r="C98" s="54" t="s">
        <v>71</v>
      </c>
      <c r="D98" s="104">
        <v>0</v>
      </c>
      <c r="E98" s="104">
        <v>0</v>
      </c>
      <c r="F98" s="104">
        <v>0</v>
      </c>
      <c r="G98" s="104" t="e">
        <f t="shared" si="3"/>
        <v>#DIV/0!</v>
      </c>
      <c r="H98" s="104" t="e">
        <f t="shared" si="4"/>
        <v>#DIV/0!</v>
      </c>
      <c r="I98" s="153" t="e">
        <f t="shared" si="5"/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76">
        <f>D100+D101+D102</f>
        <v>195441.079</v>
      </c>
      <c r="E99" s="76">
        <f>E100+E101+E102</f>
        <v>96839.24799999999</v>
      </c>
      <c r="F99" s="76">
        <f>F100+F101+F102</f>
        <v>92970.755</v>
      </c>
      <c r="G99" s="76">
        <f t="shared" si="3"/>
        <v>96.00524262641942</v>
      </c>
      <c r="H99" s="76">
        <f t="shared" si="4"/>
        <v>47.56971025523248</v>
      </c>
      <c r="I99" s="107">
        <f t="shared" si="5"/>
        <v>1.0052426264194168</v>
      </c>
    </row>
    <row r="100" spans="1:9" s="7" customFormat="1" ht="16.5" customHeight="1">
      <c r="A100" s="118"/>
      <c r="B100" s="119"/>
      <c r="C100" s="54" t="s">
        <v>35</v>
      </c>
      <c r="D100" s="97">
        <v>193533.579</v>
      </c>
      <c r="E100" s="97">
        <v>96215.548</v>
      </c>
      <c r="F100" s="97">
        <v>92349.171</v>
      </c>
      <c r="G100" s="97">
        <f t="shared" si="3"/>
        <v>95.98154655835874</v>
      </c>
      <c r="H100" s="97">
        <f t="shared" si="4"/>
        <v>47.7173891358667</v>
      </c>
      <c r="I100" s="78">
        <f t="shared" si="5"/>
        <v>0.9815465583587439</v>
      </c>
    </row>
    <row r="101" spans="1:9" s="7" customFormat="1" ht="16.5" customHeight="1">
      <c r="A101" s="147"/>
      <c r="B101" s="148"/>
      <c r="C101" s="51" t="s">
        <v>36</v>
      </c>
      <c r="D101" s="97">
        <v>450.7</v>
      </c>
      <c r="E101" s="97">
        <v>0</v>
      </c>
      <c r="F101" s="97">
        <v>0</v>
      </c>
      <c r="G101" s="97"/>
      <c r="H101" s="97">
        <f t="shared" si="4"/>
        <v>0</v>
      </c>
      <c r="I101" s="78"/>
    </row>
    <row r="102" spans="1:12" s="7" customFormat="1" ht="27" customHeight="1">
      <c r="A102" s="147"/>
      <c r="B102" s="148"/>
      <c r="C102" s="51" t="s">
        <v>71</v>
      </c>
      <c r="D102" s="97">
        <v>1456.8</v>
      </c>
      <c r="E102" s="97">
        <v>623.7</v>
      </c>
      <c r="F102" s="97">
        <v>621.584</v>
      </c>
      <c r="G102" s="97">
        <f t="shared" si="3"/>
        <v>99.66073432740097</v>
      </c>
      <c r="H102" s="97">
        <f t="shared" si="4"/>
        <v>42.66776496430533</v>
      </c>
      <c r="I102" s="78">
        <f t="shared" si="5"/>
        <v>4.660734327400974</v>
      </c>
      <c r="L102" s="53"/>
    </row>
    <row r="103" spans="1:9" s="11" customFormat="1" ht="21" customHeight="1">
      <c r="A103" s="130"/>
      <c r="B103" s="149"/>
      <c r="C103" s="89" t="s">
        <v>96</v>
      </c>
      <c r="D103" s="100">
        <v>11217.814</v>
      </c>
      <c r="E103" s="100">
        <v>1658.157</v>
      </c>
      <c r="F103" s="100">
        <v>1140.83</v>
      </c>
      <c r="G103" s="100">
        <f t="shared" si="3"/>
        <v>68.8010845776365</v>
      </c>
      <c r="H103" s="100">
        <f t="shared" si="4"/>
        <v>10.169806702090085</v>
      </c>
      <c r="I103" s="90">
        <f t="shared" si="5"/>
        <v>-26.1989154223635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76">
        <f>D105+D106+D107</f>
        <v>682370.891</v>
      </c>
      <c r="E104" s="76">
        <f>E105+E106+E107</f>
        <v>351999.911</v>
      </c>
      <c r="F104" s="76">
        <f>F105+F106+F107</f>
        <v>350489.565</v>
      </c>
      <c r="G104" s="76">
        <f t="shared" si="3"/>
        <v>99.57092432333029</v>
      </c>
      <c r="H104" s="76">
        <f t="shared" si="4"/>
        <v>51.36349888641426</v>
      </c>
      <c r="I104" s="107">
        <f t="shared" si="5"/>
        <v>4.5709243233302885</v>
      </c>
    </row>
    <row r="105" spans="1:9" s="7" customFormat="1" ht="17.25" customHeight="1">
      <c r="A105" s="118"/>
      <c r="B105" s="119"/>
      <c r="C105" s="54" t="s">
        <v>35</v>
      </c>
      <c r="D105" s="97">
        <v>682310.891</v>
      </c>
      <c r="E105" s="97">
        <v>351999.911</v>
      </c>
      <c r="F105" s="97">
        <v>350489.565</v>
      </c>
      <c r="G105" s="97">
        <f t="shared" si="3"/>
        <v>99.57092432333029</v>
      </c>
      <c r="H105" s="97">
        <f t="shared" si="4"/>
        <v>51.36801561035027</v>
      </c>
      <c r="I105" s="78">
        <f t="shared" si="5"/>
        <v>4.5709243233302885</v>
      </c>
    </row>
    <row r="106" spans="1:9" s="28" customFormat="1" ht="16.5" customHeight="1" hidden="1">
      <c r="A106" s="147"/>
      <c r="B106" s="148"/>
      <c r="C106" s="54" t="s">
        <v>36</v>
      </c>
      <c r="D106" s="104">
        <v>0</v>
      </c>
      <c r="E106" s="104">
        <v>0</v>
      </c>
      <c r="F106" s="104">
        <v>0</v>
      </c>
      <c r="G106" s="104" t="e">
        <f t="shared" si="3"/>
        <v>#DIV/0!</v>
      </c>
      <c r="H106" s="104" t="e">
        <f t="shared" si="4"/>
        <v>#DIV/0!</v>
      </c>
      <c r="I106" s="153" t="e">
        <f t="shared" si="5"/>
        <v>#DIV/0!</v>
      </c>
    </row>
    <row r="107" spans="1:9" s="2" customFormat="1" ht="27.75" customHeight="1">
      <c r="A107" s="130"/>
      <c r="B107" s="149"/>
      <c r="C107" s="54" t="s">
        <v>71</v>
      </c>
      <c r="D107" s="97">
        <v>60</v>
      </c>
      <c r="E107" s="97">
        <v>0</v>
      </c>
      <c r="F107" s="97">
        <v>0</v>
      </c>
      <c r="G107" s="97"/>
      <c r="H107" s="97">
        <f t="shared" si="4"/>
        <v>0</v>
      </c>
      <c r="I107" s="78"/>
    </row>
    <row r="108" spans="1:9" s="2" customFormat="1" ht="41.25" customHeight="1">
      <c r="A108" s="57" t="s">
        <v>26</v>
      </c>
      <c r="B108" s="58" t="s">
        <v>77</v>
      </c>
      <c r="C108" s="30" t="s">
        <v>53</v>
      </c>
      <c r="D108" s="76">
        <f>D109+D110+D111</f>
        <v>943717.913</v>
      </c>
      <c r="E108" s="76">
        <f>E109+E110+E111</f>
        <v>568230.9909999999</v>
      </c>
      <c r="F108" s="76">
        <f>F109+F110+F111</f>
        <v>543427.626</v>
      </c>
      <c r="G108" s="76">
        <f t="shared" si="3"/>
        <v>95.63498552651102</v>
      </c>
      <c r="H108" s="76">
        <f t="shared" si="4"/>
        <v>57.5836930203528</v>
      </c>
      <c r="I108" s="107">
        <f t="shared" si="5"/>
        <v>0.6349855265110165</v>
      </c>
    </row>
    <row r="109" spans="1:9" s="7" customFormat="1" ht="16.5" customHeight="1">
      <c r="A109" s="118"/>
      <c r="B109" s="119"/>
      <c r="C109" s="54" t="s">
        <v>35</v>
      </c>
      <c r="D109" s="97">
        <v>935277.955</v>
      </c>
      <c r="E109" s="97">
        <v>566254.171</v>
      </c>
      <c r="F109" s="97">
        <v>541461.334</v>
      </c>
      <c r="G109" s="97">
        <f t="shared" si="3"/>
        <v>95.62160629100251</v>
      </c>
      <c r="H109" s="97">
        <f t="shared" si="4"/>
        <v>57.893092754442186</v>
      </c>
      <c r="I109" s="78">
        <f t="shared" si="5"/>
        <v>0.6216062910025073</v>
      </c>
    </row>
    <row r="110" spans="1:9" s="9" customFormat="1" ht="17.25" customHeight="1" hidden="1">
      <c r="A110" s="147"/>
      <c r="B110" s="148"/>
      <c r="C110" s="54" t="s">
        <v>36</v>
      </c>
      <c r="D110" s="104"/>
      <c r="E110" s="104"/>
      <c r="F110" s="104"/>
      <c r="G110" s="104" t="e">
        <f t="shared" si="3"/>
        <v>#DIV/0!</v>
      </c>
      <c r="H110" s="104" t="e">
        <f t="shared" si="4"/>
        <v>#DIV/0!</v>
      </c>
      <c r="I110" s="153" t="e">
        <f t="shared" si="5"/>
        <v>#DIV/0!</v>
      </c>
    </row>
    <row r="111" spans="1:9" s="2" customFormat="1" ht="27" customHeight="1">
      <c r="A111" s="147"/>
      <c r="B111" s="148"/>
      <c r="C111" s="54" t="s">
        <v>71</v>
      </c>
      <c r="D111" s="97">
        <v>8439.958</v>
      </c>
      <c r="E111" s="97">
        <v>1976.82</v>
      </c>
      <c r="F111" s="97">
        <v>1966.292</v>
      </c>
      <c r="G111" s="97">
        <f t="shared" si="3"/>
        <v>99.4674274845459</v>
      </c>
      <c r="H111" s="97">
        <f t="shared" si="4"/>
        <v>23.29741451320018</v>
      </c>
      <c r="I111" s="78">
        <f t="shared" si="5"/>
        <v>4.467427484545894</v>
      </c>
    </row>
    <row r="112" spans="1:12" s="2" customFormat="1" ht="21" customHeight="1">
      <c r="A112" s="130"/>
      <c r="B112" s="149"/>
      <c r="C112" s="91" t="s">
        <v>96</v>
      </c>
      <c r="D112" s="100">
        <v>4699.8</v>
      </c>
      <c r="E112" s="100">
        <v>4699.8</v>
      </c>
      <c r="F112" s="100">
        <v>4315.924</v>
      </c>
      <c r="G112" s="100">
        <f t="shared" si="3"/>
        <v>91.83207796076428</v>
      </c>
      <c r="H112" s="100">
        <f t="shared" si="4"/>
        <v>91.83207796076428</v>
      </c>
      <c r="I112" s="90">
        <f t="shared" si="5"/>
        <v>-3.1679220392357195</v>
      </c>
      <c r="J112" s="67"/>
      <c r="K112" s="67"/>
      <c r="L112" s="67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76">
        <f>D114</f>
        <v>44237.8</v>
      </c>
      <c r="E113" s="76">
        <f>E114</f>
        <v>23629.58</v>
      </c>
      <c r="F113" s="76">
        <f>F114</f>
        <v>22074.787</v>
      </c>
      <c r="G113" s="76">
        <f t="shared" si="3"/>
        <v>93.42014119590783</v>
      </c>
      <c r="H113" s="76">
        <f t="shared" si="4"/>
        <v>49.900282111678244</v>
      </c>
      <c r="I113" s="107">
        <f t="shared" si="5"/>
        <v>-1.5798588040921686</v>
      </c>
    </row>
    <row r="114" spans="1:9" s="7" customFormat="1" ht="18" customHeight="1">
      <c r="A114" s="118"/>
      <c r="B114" s="119"/>
      <c r="C114" s="54" t="s">
        <v>35</v>
      </c>
      <c r="D114" s="97">
        <v>44237.8</v>
      </c>
      <c r="E114" s="97">
        <v>23629.58</v>
      </c>
      <c r="F114" s="97">
        <v>22074.787</v>
      </c>
      <c r="G114" s="97">
        <f t="shared" si="3"/>
        <v>93.42014119590783</v>
      </c>
      <c r="H114" s="97">
        <f t="shared" si="4"/>
        <v>49.900282111678244</v>
      </c>
      <c r="I114" s="78">
        <f t="shared" si="5"/>
        <v>-1.5798588040921686</v>
      </c>
    </row>
    <row r="115" spans="1:9" s="11" customFormat="1" ht="28.5" customHeight="1" hidden="1">
      <c r="A115" s="130"/>
      <c r="B115" s="149"/>
      <c r="C115" s="54" t="s">
        <v>71</v>
      </c>
      <c r="D115" s="104">
        <v>0</v>
      </c>
      <c r="E115" s="104">
        <v>0</v>
      </c>
      <c r="F115" s="104">
        <v>0</v>
      </c>
      <c r="G115" s="104" t="e">
        <f t="shared" si="3"/>
        <v>#DIV/0!</v>
      </c>
      <c r="H115" s="104" t="e">
        <f t="shared" si="4"/>
        <v>#DIV/0!</v>
      </c>
      <c r="I115" s="153" t="e">
        <f t="shared" si="5"/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76">
        <f>D117</f>
        <v>74928</v>
      </c>
      <c r="E116" s="76">
        <f>E117</f>
        <v>70817.276</v>
      </c>
      <c r="F116" s="76">
        <f>F117</f>
        <v>70093.498</v>
      </c>
      <c r="G116" s="76">
        <f t="shared" si="3"/>
        <v>98.97796407757905</v>
      </c>
      <c r="H116" s="76">
        <f t="shared" si="4"/>
        <v>93.54780322442879</v>
      </c>
      <c r="I116" s="107">
        <f t="shared" si="5"/>
        <v>3.9779640775790455</v>
      </c>
    </row>
    <row r="117" spans="1:9" s="7" customFormat="1" ht="18" customHeight="1">
      <c r="A117" s="150"/>
      <c r="B117" s="132"/>
      <c r="C117" s="51" t="s">
        <v>35</v>
      </c>
      <c r="D117" s="97">
        <v>74928</v>
      </c>
      <c r="E117" s="97">
        <v>70817.276</v>
      </c>
      <c r="F117" s="97">
        <v>70093.498</v>
      </c>
      <c r="G117" s="97">
        <f t="shared" si="3"/>
        <v>98.97796407757905</v>
      </c>
      <c r="H117" s="97">
        <f t="shared" si="4"/>
        <v>93.54780322442879</v>
      </c>
      <c r="I117" s="78">
        <f t="shared" si="5"/>
        <v>3.9779640775790455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76">
        <f>D119+D120</f>
        <v>201890.12</v>
      </c>
      <c r="E118" s="76">
        <f>E119+E120</f>
        <v>104721.13</v>
      </c>
      <c r="F118" s="76">
        <f>F119+F120</f>
        <v>90368.214</v>
      </c>
      <c r="G118" s="76">
        <f t="shared" si="3"/>
        <v>86.2941547708662</v>
      </c>
      <c r="H118" s="76">
        <f t="shared" si="4"/>
        <v>44.761087863041546</v>
      </c>
      <c r="I118" s="107">
        <f t="shared" si="5"/>
        <v>-8.7058452291338</v>
      </c>
    </row>
    <row r="119" spans="1:9" s="7" customFormat="1" ht="18" customHeight="1">
      <c r="A119" s="118"/>
      <c r="B119" s="119"/>
      <c r="C119" s="51" t="s">
        <v>35</v>
      </c>
      <c r="D119" s="97">
        <v>201890.12</v>
      </c>
      <c r="E119" s="97">
        <v>104721.13</v>
      </c>
      <c r="F119" s="97">
        <v>90368.214</v>
      </c>
      <c r="G119" s="97">
        <f t="shared" si="3"/>
        <v>86.2941547708662</v>
      </c>
      <c r="H119" s="97">
        <f t="shared" si="4"/>
        <v>44.761087863041546</v>
      </c>
      <c r="I119" s="78">
        <f t="shared" si="5"/>
        <v>-8.7058452291338</v>
      </c>
    </row>
    <row r="120" spans="1:9" s="84" customFormat="1" ht="27" customHeight="1" hidden="1">
      <c r="A120" s="130"/>
      <c r="B120" s="149"/>
      <c r="C120" s="51" t="s">
        <v>71</v>
      </c>
      <c r="D120" s="104">
        <v>0</v>
      </c>
      <c r="E120" s="104">
        <v>0</v>
      </c>
      <c r="F120" s="104">
        <v>0</v>
      </c>
      <c r="G120" s="104" t="e">
        <f t="shared" si="3"/>
        <v>#DIV/0!</v>
      </c>
      <c r="H120" s="104" t="e">
        <f t="shared" si="4"/>
        <v>#DIV/0!</v>
      </c>
      <c r="I120" s="153" t="e">
        <f t="shared" si="5"/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76">
        <f>D122+D123+D124</f>
        <v>3920873.791</v>
      </c>
      <c r="E121" s="76">
        <f>E122+E123+E124</f>
        <v>1209570.746</v>
      </c>
      <c r="F121" s="76">
        <f>F122+F123+F124</f>
        <v>1169141.6469999999</v>
      </c>
      <c r="G121" s="76">
        <f t="shared" si="3"/>
        <v>96.65756640248637</v>
      </c>
      <c r="H121" s="76">
        <f t="shared" si="4"/>
        <v>29.818395320034412</v>
      </c>
      <c r="I121" s="107">
        <f t="shared" si="5"/>
        <v>1.657566402486367</v>
      </c>
    </row>
    <row r="122" spans="1:9" s="7" customFormat="1" ht="17.25" customHeight="1">
      <c r="A122" s="118"/>
      <c r="B122" s="119"/>
      <c r="C122" s="54" t="s">
        <v>35</v>
      </c>
      <c r="D122" s="97">
        <v>950772.692</v>
      </c>
      <c r="E122" s="97">
        <v>535553.809</v>
      </c>
      <c r="F122" s="97">
        <v>511000.185</v>
      </c>
      <c r="G122" s="97">
        <f t="shared" si="3"/>
        <v>95.41528347154376</v>
      </c>
      <c r="H122" s="97">
        <f t="shared" si="4"/>
        <v>53.745778491500886</v>
      </c>
      <c r="I122" s="78">
        <f t="shared" si="5"/>
        <v>0.4152834715437592</v>
      </c>
    </row>
    <row r="123" spans="1:9" s="2" customFormat="1" ht="17.25" customHeight="1">
      <c r="A123" s="147"/>
      <c r="B123" s="148"/>
      <c r="C123" s="54" t="s">
        <v>36</v>
      </c>
      <c r="D123" s="97">
        <v>401375.88</v>
      </c>
      <c r="E123" s="97">
        <v>58963.446</v>
      </c>
      <c r="F123" s="97">
        <v>52943.665</v>
      </c>
      <c r="G123" s="97">
        <f t="shared" si="3"/>
        <v>89.7906560617234</v>
      </c>
      <c r="H123" s="97">
        <f t="shared" si="4"/>
        <v>13.190544733280934</v>
      </c>
      <c r="I123" s="78">
        <f t="shared" si="5"/>
        <v>-5.209343938276604</v>
      </c>
    </row>
    <row r="124" spans="1:9" s="2" customFormat="1" ht="27" customHeight="1">
      <c r="A124" s="147"/>
      <c r="B124" s="148"/>
      <c r="C124" s="54" t="s">
        <v>71</v>
      </c>
      <c r="D124" s="97">
        <v>2568725.219</v>
      </c>
      <c r="E124" s="97">
        <v>615053.491</v>
      </c>
      <c r="F124" s="97">
        <v>605197.797</v>
      </c>
      <c r="G124" s="97">
        <f t="shared" si="3"/>
        <v>98.39758750349081</v>
      </c>
      <c r="H124" s="97">
        <f t="shared" si="4"/>
        <v>23.560238850132922</v>
      </c>
      <c r="I124" s="78">
        <f t="shared" si="5"/>
        <v>3.3975875034908114</v>
      </c>
    </row>
    <row r="125" spans="1:10" s="2" customFormat="1" ht="21" customHeight="1">
      <c r="A125" s="130"/>
      <c r="B125" s="149"/>
      <c r="C125" s="91" t="s">
        <v>96</v>
      </c>
      <c r="D125" s="100">
        <v>3479234.103</v>
      </c>
      <c r="E125" s="100">
        <v>1020779.379</v>
      </c>
      <c r="F125" s="100">
        <v>1004145.926</v>
      </c>
      <c r="G125" s="100">
        <f t="shared" si="3"/>
        <v>98.3705143988807</v>
      </c>
      <c r="H125" s="100">
        <f t="shared" si="4"/>
        <v>28.861119898030612</v>
      </c>
      <c r="I125" s="90">
        <f t="shared" si="5"/>
        <v>3.370514398880701</v>
      </c>
      <c r="J125" s="67"/>
    </row>
    <row r="126" spans="1:9" s="2" customFormat="1" ht="41.25" customHeight="1">
      <c r="A126" s="57" t="s">
        <v>34</v>
      </c>
      <c r="B126" s="58" t="s">
        <v>79</v>
      </c>
      <c r="C126" s="30" t="s">
        <v>56</v>
      </c>
      <c r="D126" s="76">
        <f>D127+D128</f>
        <v>852421.223</v>
      </c>
      <c r="E126" s="76">
        <f>E127+E128</f>
        <v>88557.693</v>
      </c>
      <c r="F126" s="76">
        <f>F127+F128</f>
        <v>73480.492</v>
      </c>
      <c r="G126" s="98">
        <f t="shared" si="3"/>
        <v>82.97471344471451</v>
      </c>
      <c r="H126" s="98">
        <f t="shared" si="4"/>
        <v>8.620209119312367</v>
      </c>
      <c r="I126" s="108">
        <f t="shared" si="5"/>
        <v>-12.02528655528549</v>
      </c>
    </row>
    <row r="127" spans="1:9" s="7" customFormat="1" ht="18" customHeight="1">
      <c r="A127" s="118"/>
      <c r="B127" s="119"/>
      <c r="C127" s="54" t="s">
        <v>35</v>
      </c>
      <c r="D127" s="97">
        <v>206102.378</v>
      </c>
      <c r="E127" s="97">
        <v>88557.693</v>
      </c>
      <c r="F127" s="97">
        <v>73480.492</v>
      </c>
      <c r="G127" s="97">
        <f t="shared" si="3"/>
        <v>82.97471344471451</v>
      </c>
      <c r="H127" s="97">
        <f t="shared" si="4"/>
        <v>35.65242318552967</v>
      </c>
      <c r="I127" s="78">
        <f t="shared" si="5"/>
        <v>-12.02528655528549</v>
      </c>
    </row>
    <row r="128" spans="1:9" s="7" customFormat="1" ht="27.75" customHeight="1">
      <c r="A128" s="147"/>
      <c r="B128" s="148"/>
      <c r="C128" s="54" t="s">
        <v>71</v>
      </c>
      <c r="D128" s="97">
        <v>646318.845</v>
      </c>
      <c r="E128" s="97">
        <v>0</v>
      </c>
      <c r="F128" s="97">
        <v>0</v>
      </c>
      <c r="G128" s="97"/>
      <c r="H128" s="97">
        <f t="shared" si="4"/>
        <v>0</v>
      </c>
      <c r="I128" s="78"/>
    </row>
    <row r="129" spans="1:9" s="7" customFormat="1" ht="21" customHeight="1">
      <c r="A129" s="130"/>
      <c r="B129" s="149"/>
      <c r="C129" s="91" t="s">
        <v>96</v>
      </c>
      <c r="D129" s="100">
        <v>300000</v>
      </c>
      <c r="E129" s="100">
        <v>0</v>
      </c>
      <c r="F129" s="100">
        <v>0</v>
      </c>
      <c r="G129" s="100"/>
      <c r="H129" s="100">
        <f t="shared" si="4"/>
        <v>0</v>
      </c>
      <c r="I129" s="90"/>
    </row>
    <row r="130" spans="1:9" s="72" customFormat="1" ht="18" customHeight="1" hidden="1">
      <c r="A130" s="130" t="s">
        <v>72</v>
      </c>
      <c r="B130" s="131"/>
      <c r="C130" s="132"/>
      <c r="D130" s="106">
        <v>0</v>
      </c>
      <c r="E130" s="106" t="s">
        <v>67</v>
      </c>
      <c r="F130" s="106" t="s">
        <v>67</v>
      </c>
      <c r="G130" s="97"/>
      <c r="H130" s="97"/>
      <c r="I130" s="78"/>
    </row>
    <row r="131" spans="1:9" s="72" customFormat="1" ht="27.75" customHeight="1" hidden="1">
      <c r="A131" s="130" t="s">
        <v>106</v>
      </c>
      <c r="B131" s="131"/>
      <c r="C131" s="132"/>
      <c r="D131" s="106">
        <v>0</v>
      </c>
      <c r="E131" s="106">
        <v>0</v>
      </c>
      <c r="F131" s="106">
        <v>0</v>
      </c>
      <c r="G131" s="97"/>
      <c r="H131" s="97"/>
      <c r="I131" s="78"/>
    </row>
    <row r="132" spans="1:11" s="1" customFormat="1" ht="26.25" customHeight="1">
      <c r="A132" s="122" t="s">
        <v>65</v>
      </c>
      <c r="B132" s="123"/>
      <c r="C132" s="124"/>
      <c r="D132" s="76">
        <f>D134+D135+D136</f>
        <v>50772125.289</v>
      </c>
      <c r="E132" s="76">
        <f>E134+E135+E136</f>
        <v>22224455.698</v>
      </c>
      <c r="F132" s="76">
        <f>F134+F135+F136</f>
        <v>21459448.729</v>
      </c>
      <c r="G132" s="76">
        <f t="shared" si="3"/>
        <v>96.557814601197</v>
      </c>
      <c r="H132" s="76">
        <f t="shared" si="4"/>
        <v>42.26620139860342</v>
      </c>
      <c r="I132" s="107">
        <f t="shared" si="5"/>
        <v>1.5578146011969949</v>
      </c>
      <c r="J132" s="63"/>
      <c r="K132" s="63"/>
    </row>
    <row r="133" spans="1:9" s="1" customFormat="1" ht="15.75" customHeight="1">
      <c r="A133" s="129"/>
      <c r="B133" s="129"/>
      <c r="C133" s="30" t="s">
        <v>63</v>
      </c>
      <c r="D133" s="98"/>
      <c r="E133" s="98"/>
      <c r="F133" s="106"/>
      <c r="G133" s="97"/>
      <c r="H133" s="97"/>
      <c r="I133" s="78"/>
    </row>
    <row r="134" spans="1:9" s="1" customFormat="1" ht="20.25" customHeight="1">
      <c r="A134" s="129"/>
      <c r="B134" s="129"/>
      <c r="C134" s="30" t="s">
        <v>35</v>
      </c>
      <c r="D134" s="98">
        <f>D7+D11+D22+D27+D32+D35+D40+D44+D48+D52+D56+D60+D64+D68+D72+D77+D81+D90+D86+D93+D96+D100+D105+D109+D114+D117+D119+D122+D127</f>
        <v>25286922.053</v>
      </c>
      <c r="E134" s="98">
        <f>E7+E11+E22+E27+E32+E35+E40+E44+E48+E52+E56+E60+E64+E68+E72+E77+E81+E86+E90+E93+E96+E100+E105+E109+E114+E117+E119+E122+E127</f>
        <v>13138019.333000002</v>
      </c>
      <c r="F134" s="98">
        <f>F7+F11+F22+F27+F32+F35+F40+F44+F48+F52+F56+F60+F64+F68+F72+F77+F81+F86+F90+F93+F96+F100+F105+F109+F114+F117+F119+F122+F127</f>
        <v>12639993.532000002</v>
      </c>
      <c r="G134" s="98">
        <f t="shared" si="3"/>
        <v>96.20927791033871</v>
      </c>
      <c r="H134" s="98">
        <f t="shared" si="4"/>
        <v>49.98628739989498</v>
      </c>
      <c r="I134" s="108">
        <f t="shared" si="5"/>
        <v>1.209277910338713</v>
      </c>
    </row>
    <row r="135" spans="1:9" s="1" customFormat="1" ht="20.25" customHeight="1">
      <c r="A135" s="129"/>
      <c r="B135" s="129"/>
      <c r="C135" s="30" t="s">
        <v>36</v>
      </c>
      <c r="D135" s="98">
        <f>D25+D28+D36+D41+D45+D49+D53+D57+D61+D65+D69+D73+D82+D87+D97+D101+D123+D91</f>
        <v>11286475.401</v>
      </c>
      <c r="E135" s="98">
        <f>E25+E28+E36+E41+E45+E49+E53+E57+E61+E65+E69+E73+E82+E87+E97+E101+E123+E91</f>
        <v>6669728.065999999</v>
      </c>
      <c r="F135" s="98">
        <f>F25+F28+F36+F41+F45+F49+F53+F57+F61+F65+F69+F73+F82+F87+F97+F101+F123+F91</f>
        <v>6568408.378999999</v>
      </c>
      <c r="G135" s="98">
        <f t="shared" si="3"/>
        <v>98.48090227971223</v>
      </c>
      <c r="H135" s="98">
        <f t="shared" si="4"/>
        <v>58.197162051299266</v>
      </c>
      <c r="I135" s="108">
        <f t="shared" si="5"/>
        <v>3.4809022797122253</v>
      </c>
    </row>
    <row r="136" spans="1:9" s="1" customFormat="1" ht="30" customHeight="1">
      <c r="A136" s="129"/>
      <c r="B136" s="129"/>
      <c r="C136" s="31" t="s">
        <v>71</v>
      </c>
      <c r="D136" s="98">
        <f>D8+D29+D33+D37+D42+D46+D50+D54+D58+D62+D66+D70+D74+D78+D83+D88+D102+D107+D111+D120+D124+D128+D130</f>
        <v>14198727.835000003</v>
      </c>
      <c r="E136" s="98">
        <f>E8+E29+E33+E37+E42+E46+E50+E54+E58+E62+E66+E70+E74+E78+E83+E88+E102+E107+E111+E120+E124+E128</f>
        <v>2416708.299</v>
      </c>
      <c r="F136" s="98">
        <f>F8+F29+F33+F37+F42+F46+F50+F54+F58+F62+F66+F70+F74+F78+F83+F88+F102+F111+F120+F124+F128</f>
        <v>2251046.818</v>
      </c>
      <c r="G136" s="98">
        <f aca="true" t="shared" si="6" ref="G136:G142">F136/E136*100</f>
        <v>93.1451602550234</v>
      </c>
      <c r="H136" s="98">
        <f aca="true" t="shared" si="7" ref="H136:H142">F136/D136*100</f>
        <v>15.853862713328073</v>
      </c>
      <c r="I136" s="108">
        <f aca="true" t="shared" si="8" ref="I136:I142">G136-95</f>
        <v>-1.8548397449766014</v>
      </c>
    </row>
    <row r="137" spans="1:13" s="1" customFormat="1" ht="26.25" customHeight="1">
      <c r="A137" s="143" t="s">
        <v>64</v>
      </c>
      <c r="B137" s="143"/>
      <c r="C137" s="143"/>
      <c r="D137" s="99">
        <f>D139+D140+D141</f>
        <v>50813497.728</v>
      </c>
      <c r="E137" s="99">
        <f>E139+E140+E141</f>
        <v>22224455.699</v>
      </c>
      <c r="F137" s="99">
        <f>F139+F140+F141</f>
        <v>21459448.729</v>
      </c>
      <c r="G137" s="99">
        <f t="shared" si="6"/>
        <v>96.55781459685231</v>
      </c>
      <c r="H137" s="99">
        <f t="shared" si="7"/>
        <v>42.23178818327064</v>
      </c>
      <c r="I137" s="109">
        <f t="shared" si="8"/>
        <v>1.5578145968523103</v>
      </c>
      <c r="K137" s="94"/>
      <c r="L137" s="94"/>
      <c r="M137" s="94"/>
    </row>
    <row r="138" spans="1:9" s="1" customFormat="1" ht="15.75" customHeight="1">
      <c r="A138" s="146"/>
      <c r="B138" s="146"/>
      <c r="C138" s="49" t="s">
        <v>63</v>
      </c>
      <c r="D138" s="112"/>
      <c r="E138" s="112"/>
      <c r="F138" s="112"/>
      <c r="G138" s="97"/>
      <c r="H138" s="97"/>
      <c r="I138" s="78"/>
    </row>
    <row r="139" spans="1:13" s="1" customFormat="1" ht="30.75" customHeight="1">
      <c r="A139" s="146"/>
      <c r="B139" s="146"/>
      <c r="C139" s="32" t="s">
        <v>70</v>
      </c>
      <c r="D139" s="99">
        <f>D134+D17</f>
        <v>25328294.492</v>
      </c>
      <c r="E139" s="99">
        <f>E134+E17</f>
        <v>13138019.334000003</v>
      </c>
      <c r="F139" s="99">
        <f>F134+F17</f>
        <v>12639993.532000002</v>
      </c>
      <c r="G139" s="99">
        <f t="shared" si="6"/>
        <v>96.20927790301576</v>
      </c>
      <c r="H139" s="99">
        <f t="shared" si="7"/>
        <v>49.90463742433338</v>
      </c>
      <c r="I139" s="109">
        <f t="shared" si="8"/>
        <v>1.20927790301576</v>
      </c>
      <c r="K139" s="94"/>
      <c r="L139" s="94"/>
      <c r="M139" s="94"/>
    </row>
    <row r="140" spans="1:13" s="1" customFormat="1" ht="20.25" customHeight="1">
      <c r="A140" s="146"/>
      <c r="B140" s="146"/>
      <c r="C140" s="32" t="s">
        <v>36</v>
      </c>
      <c r="D140" s="99">
        <f aca="true" t="shared" si="9" ref="D140:F141">D135</f>
        <v>11286475.401</v>
      </c>
      <c r="E140" s="99">
        <f>E135</f>
        <v>6669728.065999999</v>
      </c>
      <c r="F140" s="99">
        <f t="shared" si="9"/>
        <v>6568408.378999999</v>
      </c>
      <c r="G140" s="99">
        <f t="shared" si="6"/>
        <v>98.48090227971223</v>
      </c>
      <c r="H140" s="99">
        <f t="shared" si="7"/>
        <v>58.197162051299266</v>
      </c>
      <c r="I140" s="109">
        <f t="shared" si="8"/>
        <v>3.4809022797122253</v>
      </c>
      <c r="K140" s="94"/>
      <c r="L140" s="94"/>
      <c r="M140" s="94"/>
    </row>
    <row r="141" spans="1:13" s="1" customFormat="1" ht="31.5" customHeight="1">
      <c r="A141" s="146"/>
      <c r="B141" s="146"/>
      <c r="C141" s="33" t="s">
        <v>71</v>
      </c>
      <c r="D141" s="99">
        <f t="shared" si="9"/>
        <v>14198727.835000003</v>
      </c>
      <c r="E141" s="99">
        <f t="shared" si="9"/>
        <v>2416708.299</v>
      </c>
      <c r="F141" s="99">
        <f t="shared" si="9"/>
        <v>2251046.818</v>
      </c>
      <c r="G141" s="99">
        <f t="shared" si="6"/>
        <v>93.1451602550234</v>
      </c>
      <c r="H141" s="99">
        <f t="shared" si="7"/>
        <v>15.853862713328073</v>
      </c>
      <c r="I141" s="109">
        <f t="shared" si="8"/>
        <v>-1.8548397449766014</v>
      </c>
      <c r="K141" s="94"/>
      <c r="L141" s="94"/>
      <c r="M141" s="94"/>
    </row>
    <row r="142" spans="1:13" s="2" customFormat="1" ht="21.75" customHeight="1">
      <c r="A142" s="146"/>
      <c r="B142" s="146"/>
      <c r="C142" s="93" t="s">
        <v>96</v>
      </c>
      <c r="D142" s="101">
        <f>D9+D30+D38+D75+D79+D84+D103+D112+D125+D129</f>
        <v>12180308.092</v>
      </c>
      <c r="E142" s="101">
        <f>E9+E30+E38+E75+E79+E84+E103+E112+E125+E129</f>
        <v>2798977.3959999997</v>
      </c>
      <c r="F142" s="101">
        <f>F9+F30+F38+F75+F79+F84+F103+F112+F125+F129</f>
        <v>2624126.378</v>
      </c>
      <c r="G142" s="101">
        <f t="shared" si="6"/>
        <v>93.75303929749921</v>
      </c>
      <c r="H142" s="101">
        <f t="shared" si="7"/>
        <v>21.544006589812952</v>
      </c>
      <c r="I142" s="110">
        <f t="shared" si="8"/>
        <v>-1.246960702500786</v>
      </c>
      <c r="K142" s="94"/>
      <c r="L142" s="94"/>
      <c r="M142" s="94"/>
    </row>
    <row r="143" spans="1:8" ht="12" customHeight="1">
      <c r="A143" s="47"/>
      <c r="B143" s="48" t="s">
        <v>99</v>
      </c>
      <c r="C143" s="48"/>
      <c r="D143" s="102"/>
      <c r="E143" s="19"/>
      <c r="F143" s="26"/>
      <c r="G143" s="19"/>
      <c r="H143" s="19"/>
    </row>
    <row r="144" spans="1:9" s="13" customFormat="1" ht="27.75" customHeight="1" hidden="1">
      <c r="A144" s="125" t="s">
        <v>124</v>
      </c>
      <c r="B144" s="126"/>
      <c r="C144" s="126"/>
      <c r="D144" s="126"/>
      <c r="E144" s="126"/>
      <c r="F144" s="126"/>
      <c r="G144" s="126"/>
      <c r="H144" s="126"/>
      <c r="I144" s="3"/>
    </row>
    <row r="145" spans="1:8" s="6" customFormat="1" ht="17.25" customHeight="1">
      <c r="A145" s="120" t="s">
        <v>121</v>
      </c>
      <c r="B145" s="121"/>
      <c r="C145" s="121"/>
      <c r="D145" s="121"/>
      <c r="E145" s="121"/>
      <c r="F145" s="121"/>
      <c r="G145" s="121"/>
      <c r="H145" s="121"/>
    </row>
    <row r="146" spans="1:9" s="4" customFormat="1" ht="12.75">
      <c r="A146" s="21"/>
      <c r="B146" s="22"/>
      <c r="C146" s="22"/>
      <c r="D146" s="20"/>
      <c r="E146" s="20"/>
      <c r="F146" s="27"/>
      <c r="G146" s="20"/>
      <c r="H146" s="20"/>
      <c r="I146" s="71"/>
    </row>
    <row r="147" spans="1:9" s="4" customFormat="1" ht="12.75" hidden="1">
      <c r="A147" s="21"/>
      <c r="B147" s="22"/>
      <c r="C147" s="22"/>
      <c r="D147" s="20"/>
      <c r="E147" s="20"/>
      <c r="F147" s="27"/>
      <c r="G147" s="20"/>
      <c r="H147" s="20"/>
      <c r="I147" s="71"/>
    </row>
    <row r="148" spans="1:9" s="4" customFormat="1" ht="12.75" hidden="1">
      <c r="A148" s="42"/>
      <c r="B148" s="43"/>
      <c r="C148" s="43"/>
      <c r="D148" s="44"/>
      <c r="E148" s="46"/>
      <c r="F148" s="45"/>
      <c r="G148" s="46"/>
      <c r="H148" s="46"/>
      <c r="I148" s="71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46"/>
      <c r="E149" s="44"/>
      <c r="F149" s="45"/>
      <c r="G149" s="46"/>
      <c r="H149" s="46"/>
      <c r="I149" s="71"/>
    </row>
    <row r="150" spans="1:9" s="4" customFormat="1" ht="15.75" hidden="1">
      <c r="A150" s="140" t="s">
        <v>64</v>
      </c>
      <c r="B150" s="141"/>
      <c r="C150" s="142"/>
      <c r="D150" s="34">
        <f>D152+D153+D154</f>
        <v>24525968.417999998</v>
      </c>
      <c r="E150" s="34">
        <f>E152+E153+E154</f>
        <v>21619356.084</v>
      </c>
      <c r="F150" s="7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71"/>
    </row>
    <row r="151" spans="1:9" s="4" customFormat="1" ht="13.5" hidden="1">
      <c r="A151" s="117"/>
      <c r="B151" s="117"/>
      <c r="C151" s="36" t="s">
        <v>63</v>
      </c>
      <c r="D151" s="37"/>
      <c r="E151" s="37"/>
      <c r="F151" s="74"/>
      <c r="G151" s="38"/>
      <c r="H151" s="38"/>
      <c r="I151" s="71"/>
    </row>
    <row r="152" spans="1:9" s="4" customFormat="1" ht="27" hidden="1">
      <c r="A152" s="117"/>
      <c r="B152" s="117"/>
      <c r="C152" s="39" t="s">
        <v>70</v>
      </c>
      <c r="D152" s="40">
        <v>14805057.912999997</v>
      </c>
      <c r="E152" s="40">
        <v>13268979.204</v>
      </c>
      <c r="F152" s="75">
        <v>12716245.471</v>
      </c>
      <c r="G152" s="35">
        <v>95.83439144411821</v>
      </c>
      <c r="H152" s="35">
        <v>85.89122410547374</v>
      </c>
      <c r="I152" s="71"/>
    </row>
    <row r="153" spans="1:9" s="4" customFormat="1" ht="13.5" hidden="1">
      <c r="A153" s="117"/>
      <c r="B153" s="117"/>
      <c r="C153" s="39" t="s">
        <v>36</v>
      </c>
      <c r="D153" s="40">
        <v>7926615.303999999</v>
      </c>
      <c r="E153" s="40">
        <v>7092166.329999999</v>
      </c>
      <c r="F153" s="75">
        <v>6886598.409</v>
      </c>
      <c r="G153" s="35">
        <v>97.10147913296332</v>
      </c>
      <c r="H153" s="35">
        <v>86.87943270723412</v>
      </c>
      <c r="I153" s="71"/>
    </row>
    <row r="154" spans="1:9" s="4" customFormat="1" ht="27" hidden="1">
      <c r="A154" s="117"/>
      <c r="B154" s="117"/>
      <c r="C154" s="41" t="s">
        <v>71</v>
      </c>
      <c r="D154" s="40">
        <v>1794295.2010000001</v>
      </c>
      <c r="E154" s="40">
        <v>1258210.55</v>
      </c>
      <c r="F154" s="75">
        <v>1239125.77</v>
      </c>
      <c r="G154" s="35">
        <v>98.4831807363243</v>
      </c>
      <c r="H154" s="35">
        <v>69.05919211673798</v>
      </c>
      <c r="I154" s="71"/>
    </row>
    <row r="155" spans="1:9" s="4" customFormat="1" ht="12.75" hidden="1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 hidden="1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 hidden="1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 hidden="1">
      <c r="A158" s="21"/>
      <c r="B158" s="22"/>
      <c r="C158" s="22"/>
      <c r="D158" s="20"/>
      <c r="E158" s="20"/>
      <c r="F158" s="27"/>
      <c r="G158" s="20"/>
      <c r="H158" s="20"/>
      <c r="I158" s="71"/>
    </row>
    <row r="159" spans="1:9" s="4" customFormat="1" ht="12.75">
      <c r="A159" s="21"/>
      <c r="B159" s="22"/>
      <c r="C159" s="22"/>
      <c r="D159" s="103"/>
      <c r="E159" s="103"/>
      <c r="F159" s="103"/>
      <c r="G159" s="20"/>
      <c r="H159" s="20"/>
      <c r="I159" s="71"/>
    </row>
    <row r="160" spans="1:9" s="4" customFormat="1" ht="12.75">
      <c r="A160" s="21"/>
      <c r="B160" s="22"/>
      <c r="C160" s="22"/>
      <c r="D160" s="20"/>
      <c r="E160" s="20"/>
      <c r="F160" s="27"/>
      <c r="G160" s="20"/>
      <c r="H160" s="20"/>
      <c r="I160" s="71"/>
    </row>
    <row r="161" spans="1:9" s="4" customFormat="1" ht="12.75">
      <c r="A161" s="21"/>
      <c r="B161" s="22"/>
      <c r="C161" s="22"/>
      <c r="D161" s="20"/>
      <c r="E161" s="20"/>
      <c r="F161" s="27"/>
      <c r="G161" s="20"/>
      <c r="H161" s="20"/>
      <c r="I161" s="71"/>
    </row>
    <row r="162" spans="1:9" s="4" customFormat="1" ht="12.75">
      <c r="A162" s="21"/>
      <c r="B162" s="22"/>
      <c r="C162" s="22"/>
      <c r="D162" s="20"/>
      <c r="E162" s="20"/>
      <c r="F162" s="27"/>
      <c r="G162" s="20"/>
      <c r="H162" s="20"/>
      <c r="I162" s="71"/>
    </row>
    <row r="163" spans="1:9" s="4" customFormat="1" ht="12.75">
      <c r="A163" s="21"/>
      <c r="B163" s="22"/>
      <c r="C163" s="22"/>
      <c r="D163" s="20"/>
      <c r="E163" s="20"/>
      <c r="F163" s="27"/>
      <c r="G163" s="20"/>
      <c r="H163" s="20"/>
      <c r="I163" s="71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4:8" ht="12.75">
      <c r="D202" s="20"/>
      <c r="E202" s="20"/>
      <c r="F202" s="27"/>
      <c r="G202" s="20"/>
      <c r="H202" s="20"/>
    </row>
    <row r="203" spans="1:8" ht="12.75">
      <c r="A203" s="23"/>
      <c r="B203" s="23"/>
      <c r="C203" s="23"/>
      <c r="D203" s="20"/>
      <c r="E203" s="20"/>
      <c r="F203" s="27"/>
      <c r="G203" s="20"/>
      <c r="H203" s="20"/>
    </row>
    <row r="204" spans="1:8" ht="12.75">
      <c r="A204" s="23"/>
      <c r="B204" s="23"/>
      <c r="C204" s="23"/>
      <c r="D204" s="20"/>
      <c r="E204" s="20"/>
      <c r="F204" s="27"/>
      <c r="G204" s="20"/>
      <c r="H204" s="20"/>
    </row>
    <row r="205" spans="1:8" ht="12.75">
      <c r="A205" s="23"/>
      <c r="B205" s="23"/>
      <c r="C205" s="23"/>
      <c r="D205" s="20"/>
      <c r="E205" s="20"/>
      <c r="F205" s="27"/>
      <c r="G205" s="20"/>
      <c r="H205" s="20"/>
    </row>
    <row r="206" spans="1:8" ht="12.75">
      <c r="A206" s="23"/>
      <c r="B206" s="23"/>
      <c r="C206" s="23"/>
      <c r="D206" s="20"/>
      <c r="E206" s="20"/>
      <c r="F206" s="27"/>
      <c r="G206" s="20"/>
      <c r="H206" s="20"/>
    </row>
    <row r="207" spans="1:8" ht="12.75">
      <c r="A207" s="23"/>
      <c r="B207" s="23"/>
      <c r="C207" s="23"/>
      <c r="D207" s="20"/>
      <c r="E207" s="20"/>
      <c r="F207" s="27"/>
      <c r="G207" s="20"/>
      <c r="H207" s="20"/>
    </row>
    <row r="208" spans="1:8" ht="12.75">
      <c r="A208" s="23"/>
      <c r="B208" s="23"/>
      <c r="C208" s="23"/>
      <c r="D208" s="20"/>
      <c r="E208" s="20"/>
      <c r="F208" s="27"/>
      <c r="G208" s="20"/>
      <c r="H208" s="20"/>
    </row>
  </sheetData>
  <sheetProtection/>
  <autoFilter ref="A5:I5"/>
  <mergeCells count="41">
    <mergeCell ref="A11:B20"/>
    <mergeCell ref="A7:B9"/>
    <mergeCell ref="A44:B46"/>
    <mergeCell ref="A40:B42"/>
    <mergeCell ref="A35:B38"/>
    <mergeCell ref="A32:B33"/>
    <mergeCell ref="A27:B30"/>
    <mergeCell ref="A22:B23"/>
    <mergeCell ref="A68:B70"/>
    <mergeCell ref="A64:B66"/>
    <mergeCell ref="A60:B62"/>
    <mergeCell ref="A56:B58"/>
    <mergeCell ref="A52:B54"/>
    <mergeCell ref="A48:B50"/>
    <mergeCell ref="A96:B98"/>
    <mergeCell ref="A93:B94"/>
    <mergeCell ref="A90:B91"/>
    <mergeCell ref="A86:B88"/>
    <mergeCell ref="A81:B84"/>
    <mergeCell ref="A72:B75"/>
    <mergeCell ref="A3:I3"/>
    <mergeCell ref="A150:C150"/>
    <mergeCell ref="A137:C137"/>
    <mergeCell ref="A138:B142"/>
    <mergeCell ref="A130:C130"/>
    <mergeCell ref="A133:B136"/>
    <mergeCell ref="A131:C131"/>
    <mergeCell ref="A25:B25"/>
    <mergeCell ref="A77:B79"/>
    <mergeCell ref="A105:B107"/>
    <mergeCell ref="A109:B112"/>
    <mergeCell ref="A127:B129"/>
    <mergeCell ref="A122:B125"/>
    <mergeCell ref="A151:B154"/>
    <mergeCell ref="A145:H145"/>
    <mergeCell ref="A132:C132"/>
    <mergeCell ref="A144:H144"/>
    <mergeCell ref="A117:B117"/>
    <mergeCell ref="A119:B120"/>
    <mergeCell ref="A114:B115"/>
    <mergeCell ref="A100:B103"/>
  </mergeCells>
  <printOptions/>
  <pageMargins left="0.3937007874015748" right="0.2755905511811024" top="0.2755905511811024" bottom="0.1968503937007874" header="0.1968503937007874" footer="0.196850393700787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2021-08-09T10:54:03Z</cp:lastPrinted>
  <dcterms:created xsi:type="dcterms:W3CDTF">2002-03-11T10:22:12Z</dcterms:created>
  <dcterms:modified xsi:type="dcterms:W3CDTF">2021-08-09T12:14:05Z</dcterms:modified>
  <cp:category/>
  <cp:version/>
  <cp:contentType/>
  <cp:contentStatus/>
</cp:coreProperties>
</file>