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04.25" sheetId="1" state="visible" r:id="rId1"/>
  </sheets>
  <definedNames>
    <definedName name="_xlnm._FilterDatabase" localSheetId="0" hidden="1">'на 01.04.25'!$A$5:$K$50</definedName>
    <definedName name="Print_Titles" localSheetId="0" hidden="0">'на 01.04.25'!$5:$5</definedName>
    <definedName name="_xlnm.Print_Area" localSheetId="0" hidden="0">'на 01.04.25'!$A$1:$K$50</definedName>
  </definedNames>
  <calcPr/>
</workbook>
</file>

<file path=xl/sharedStrings.xml><?xml version="1.0" encoding="utf-8"?>
<sst xmlns="http://schemas.openxmlformats.org/spreadsheetml/2006/main" count="101" uniqueCount="101">
  <si>
    <t xml:space="preserve">Приложение 1 </t>
  </si>
  <si>
    <t xml:space="preserve">к пояснительной записке</t>
  </si>
  <si>
    <t xml:space="preserve">Оперативный анализ исполнения бюджета города Перми по доходам на 1 апреля 2025 года  </t>
  </si>
  <si>
    <t xml:space="preserve">тыс. руб.</t>
  </si>
  <si>
    <t xml:space="preserve">Код вида доходов</t>
  </si>
  <si>
    <t xml:space="preserve">Наименование вида доходов</t>
  </si>
  <si>
    <t xml:space="preserve">Факт  на 01.04.2024г  (в сопост. условиях 2025г)</t>
  </si>
  <si>
    <t xml:space="preserve">Уточненный годовой план 2025 года </t>
  </si>
  <si>
    <t xml:space="preserve">План января - марта 2025г.</t>
  </si>
  <si>
    <t xml:space="preserve">Факт на 01.04.2025г. </t>
  </si>
  <si>
    <t xml:space="preserve">Отклонение факта отч.периода от плана отч.периода 2025 года</t>
  </si>
  <si>
    <t xml:space="preserve">Исполн. плана отч. периода 2025 года</t>
  </si>
  <si>
    <t xml:space="preserve">% исполн. плана 2025 года</t>
  </si>
  <si>
    <t xml:space="preserve">Откл. факта 2025г. от факта 2024г.</t>
  </si>
  <si>
    <t xml:space="preserve">Факт 2025г. к факту 2024г.</t>
  </si>
  <si>
    <t xml:space="preserve">НАЛОГОВЫЕ ДОХОДЫ</t>
  </si>
  <si>
    <t xml:space="preserve">1 01 02000 01 0000 110</t>
  </si>
  <si>
    <t xml:space="preserve">Налог на доходы физических лиц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</si>
  <si>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</si>
  <si>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</si>
  <si>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1 03 03000 01 0000 110</t>
  </si>
  <si>
    <t xml:space="preserve">Туристический налог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</si>
  <si>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</si>
  <si>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</si>
  <si>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</si>
  <si>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</si>
  <si>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</si>
  <si>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</t>
  </si>
  <si>
    <t xml:space="preserve">1 05 04000 02 0000 110</t>
  </si>
  <si>
    <t xml:space="preserve">Налог, взимаемый в связи с применением патентной системы налогообложения</t>
  </si>
  <si>
    <t xml:space="preserve">1 06 01000 00 0000 110</t>
  </si>
  <si>
    <t xml:space="preserve">Налог на имущество физических лиц</t>
  </si>
  <si>
    <t xml:space="preserve">1 06 06000 00 0000 110</t>
  </si>
  <si>
    <t xml:space="preserve">Земельный налог</t>
  </si>
  <si>
    <t xml:space="preserve">1 08 00000 00 0000 000</t>
  </si>
  <si>
    <t xml:space="preserve">Государственная пошлина </t>
  </si>
  <si>
    <t xml:space="preserve">1 09 00000 00 0000 000</t>
  </si>
  <si>
    <t xml:space="preserve">Задолженность  и перерасчеты по отмененным налогам, сборам и иным обязательным платежам</t>
  </si>
  <si>
    <t xml:space="preserve">НЕНАЛОГОВЫЕ ДОХОДЫ </t>
  </si>
  <si>
    <t xml:space="preserve">1 11 01000 00 0000 120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</si>
  <si>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</si>
  <si>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</si>
  <si>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  средства от продажи права на заключение договоров аренды указанных земельных участков</t>
  </si>
  <si>
    <t xml:space="preserve">1 11 05024 04 0000 120</t>
  </si>
  <si>
    <t xml:space="preserve">Арендная плата за земельные участки, находящиеся в собственности городских округов </t>
  </si>
  <si>
    <t xml:space="preserve">1 11 05034 04 0000 120</t>
  </si>
  <si>
    <t xml:space="preserve">Доходы от сдачи в аренду объектов нежилого фонда</t>
  </si>
  <si>
    <t xml:space="preserve">1 11 05074 04 0000 120</t>
  </si>
  <si>
    <t xml:space="preserve"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</si>
  <si>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 xml:space="preserve">1 11 05092 04 0000 120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</si>
  <si>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</si>
  <si>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 xml:space="preserve">1 11 05300 00 0000 120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</si>
  <si>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</si>
  <si>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1 11 05400 04 0000 120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</si>
  <si>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</si>
  <si>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1 11 07014 04 0000 120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</si>
  <si>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</si>
  <si>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</si>
  <si>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</si>
  <si>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1 12 00000 00 0000 000</t>
  </si>
  <si>
    <t xml:space="preserve">Платежи при пользовании природными ресурсами</t>
  </si>
  <si>
    <t xml:space="preserve">1 13 00000 00 0000 000</t>
  </si>
  <si>
    <t xml:space="preserve">Доходы от оказания платных услуг (работ) и компенсации затрат государства</t>
  </si>
  <si>
    <t xml:space="preserve">1 14 01040 04 0000 410</t>
  </si>
  <si>
    <t xml:space="preserve">Доходы от продажи квартир, находящихся в собственности городских округов</t>
  </si>
  <si>
    <t xml:space="preserve">1 14 02042 04 0000 000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</si>
  <si>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</t>
  </si>
  <si>
    <t xml:space="preserve">1 14 06000 04 0000 430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</si>
  <si>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</si>
  <si>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1 14 06300 04 0000 430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</si>
  <si>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</si>
  <si>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1 14 13040 04 0000 000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</si>
  <si>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</si>
  <si>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1 16 00000 00 0000 000</t>
  </si>
  <si>
    <t xml:space="preserve">Штрафы, санкции, возмещение ущерба</t>
  </si>
  <si>
    <t xml:space="preserve">1 17 01000 00 0000 180</t>
  </si>
  <si>
    <t xml:space="preserve">Невыясненные поступления</t>
  </si>
  <si>
    <t xml:space="preserve">1 17 05000 00 0000 180</t>
  </si>
  <si>
    <t xml:space="preserve">Прочие неналоговые доходы</t>
  </si>
  <si>
    <t xml:space="preserve">1 17 15000 00 0000 150</t>
  </si>
  <si>
    <t xml:space="preserve">Инициативные платежи</t>
  </si>
  <si>
    <t xml:space="preserve">ИТОГО НАЛОГОВЫХ И НЕНАЛОГОВЫХ ДОХОДОВ </t>
  </si>
  <si>
    <t xml:space="preserve">2 00 00000 00 0000 000</t>
  </si>
  <si>
    <t xml:space="preserve">БЕЗВОЗМЕЗДНЫЕ ПОСТУПЛЕНИЯ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</si>
  <si>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</si>
  <si>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</si>
  <si>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</si>
  <si>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</si>
  <si>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</si>
  <si>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</si>
  <si>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</si>
  <si>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</si>
  <si>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</t>
  </si>
  <si>
    <t xml:space="preserve">Безвозмездные поступления от государственных (муниципальных) организаций</t>
  </si>
  <si>
    <t xml:space="preserve">2 07 00000 00 0000 150</t>
  </si>
  <si>
    <t xml:space="preserve">Прочие безвозмездные поступления в бюджеты городских округов</t>
  </si>
  <si>
    <t xml:space="preserve">2 18 00000 00 0000 000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</si>
  <si>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</si>
  <si>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2 19 00000 00 0000 000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</si>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</sst>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\ ##0.00&quot;р.&quot;_-;\-* #\ ##0.00&quot;р.&quot;_-;_-* \-??&quot;р.&quot;_-;_-@_-"/>
    <numFmt numFmtId="161" formatCode="_-* #,##0.00&quot;р.&quot;_-;\-* #,##0.00&quot;р.&quot;_-;_-* \-??&quot;р.&quot;_-;_-@_-"/>
    <numFmt numFmtId="162" formatCode="_-* #,##0.00\ &quot;₽&quot;_-;\-* #,##0.00\ &quot;₽&quot;_-;_-* &quot;-&quot;??\ &quot;₽&quot;_-;_-@_-"/>
    <numFmt numFmtId="163" formatCode="_-* #,##0.00\ _₽_-;\-* #,##0.00\ _₽_-;_-* &quot;-&quot;??\ _₽_-;_-@_-"/>
    <numFmt numFmtId="164" formatCode="#,##0.0"/>
    <numFmt numFmtId="165" formatCode="#\ ##0"/>
    <numFmt numFmtId="166" formatCode="#\ ##0.0"/>
    <numFmt numFmtId="167" formatCode="0.0%"/>
  </numFmts>
  <fonts count="14">
    <font>
      <sz val="12.000000"/>
      <color theme="1"/>
      <name val="Times New Roman"/>
    </font>
    <font>
      <sz val="12.000000"/>
      <name val="Times New Roman"/>
    </font>
    <font>
      <sz val="11.000000"/>
      <color theme="1"/>
      <name val="Calibri"/>
      <scheme val="minor"/>
    </font>
    <font>
      <sz val="10.000000"/>
      <name val="Arial"/>
    </font>
    <font>
      <sz val="9.000000"/>
      <name val="Times New Roman"/>
    </font>
    <font>
      <sz val="14.000000"/>
      <name val="Times New Roman"/>
    </font>
    <font>
      <b/>
      <sz val="14.000000"/>
      <name val="Times New Roman"/>
    </font>
    <font>
      <b/>
      <i/>
      <sz val="9.000000"/>
      <name val="Times New Roman"/>
    </font>
    <font>
      <b/>
      <i/>
      <sz val="12.000000"/>
      <name val="Times New Roman"/>
    </font>
    <font>
      <b/>
      <sz val="9.000000"/>
      <name val="Times New Roman"/>
    </font>
    <font>
      <b/>
      <sz val="11.000000"/>
      <name val="Times New Roman"/>
    </font>
    <font>
      <b/>
      <sz val="12.000000"/>
      <name val="Times New Roman"/>
    </font>
    <font>
      <i/>
      <sz val="12.000000"/>
      <name val="Times New Roman"/>
    </font>
    <font>
      <b/>
      <sz val="13.000000"/>
      <name val="Times New Roman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0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1" fillId="0" borderId="0" numFmtId="161" applyNumberFormat="1" applyFont="1" applyFill="1" applyBorder="0" applyProtection="0"/>
    <xf fontId="2" fillId="0" borderId="0" numFmtId="162" applyNumberFormat="1" applyFont="0" applyFill="0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2" fillId="0" borderId="0" numFmtId="9" applyNumberFormat="1" applyFont="0" applyFill="0" applyBorder="0" applyProtection="0"/>
    <xf fontId="2" fillId="0" borderId="0" numFmtId="163" applyNumberFormat="1" applyFont="0" applyFill="0" applyBorder="0" applyProtection="0"/>
  </cellStyleXfs>
  <cellXfs count="47">
    <xf fontId="0" fillId="0" borderId="0" numFmtId="0" xfId="0"/>
    <xf fontId="1" fillId="0" borderId="0" numFmtId="0" xfId="0" applyFont="1"/>
    <xf fontId="4" fillId="0" borderId="0" numFmtId="49" xfId="0" applyNumberFormat="1" applyFont="1" applyAlignment="1">
      <alignment horizontal="center" vertical="center" wrapText="1"/>
    </xf>
    <xf fontId="1" fillId="0" borderId="0" numFmtId="0" xfId="0" applyFont="1" applyAlignment="1">
      <alignment horizontal="left" vertical="top" wrapText="1"/>
    </xf>
    <xf fontId="1" fillId="0" borderId="0" numFmtId="164" xfId="0" applyNumberFormat="1" applyFont="1" applyAlignment="1">
      <alignment vertical="center" wrapText="1"/>
    </xf>
    <xf fontId="1" fillId="0" borderId="0" numFmtId="165" xfId="0" applyNumberFormat="1" applyFont="1" applyAlignment="1">
      <alignment vertical="center"/>
    </xf>
    <xf fontId="5" fillId="0" borderId="0" numFmtId="0" xfId="0" applyFont="1" applyAlignment="1">
      <alignment vertical="top" wrapText="1"/>
    </xf>
    <xf fontId="1" fillId="0" borderId="0" numFmtId="0" xfId="0" applyFont="1" applyAlignment="1">
      <alignment wrapText="1"/>
    </xf>
    <xf fontId="5" fillId="0" borderId="0" numFmtId="0" xfId="0" applyFont="1" applyAlignment="1">
      <alignment wrapText="1"/>
    </xf>
    <xf fontId="1" fillId="0" borderId="0" numFmtId="0" xfId="0" applyFont="1" applyAlignment="1">
      <alignment horizontal="right"/>
    </xf>
    <xf fontId="4" fillId="0" borderId="0" numFmtId="0" xfId="0" applyFont="1" applyAlignment="1">
      <alignment horizontal="right" wrapText="1"/>
    </xf>
    <xf fontId="5" fillId="0" borderId="0" numFmtId="0" xfId="0" applyFont="1" applyAlignment="1">
      <alignment horizontal="right" vertical="top" wrapText="1"/>
    </xf>
    <xf fontId="1" fillId="0" borderId="0" numFmtId="0" xfId="0" applyFont="1" applyAlignment="1">
      <alignment horizontal="right" vertical="center" wrapText="1"/>
    </xf>
    <xf fontId="5" fillId="0" borderId="0" numFmtId="0" xfId="0" applyFont="1" applyAlignment="1">
      <alignment horizontal="right" vertical="center" wrapText="1"/>
    </xf>
    <xf fontId="1" fillId="0" borderId="0" numFmtId="0" xfId="0" applyFont="1" applyAlignment="1">
      <alignment horizontal="right" vertical="center"/>
    </xf>
    <xf fontId="6" fillId="0" borderId="0" numFmtId="166" xfId="0" applyNumberFormat="1" applyFont="1" applyAlignment="1">
      <alignment horizontal="center"/>
    </xf>
    <xf fontId="7" fillId="0" borderId="0" numFmtId="166" xfId="0" applyNumberFormat="1" applyFont="1" applyAlignment="1">
      <alignment horizontal="center" vertical="center" wrapText="1"/>
    </xf>
    <xf fontId="8" fillId="0" borderId="0" numFmtId="166" xfId="0" applyNumberFormat="1" applyFont="1" applyAlignment="1">
      <alignment horizontal="left" vertical="top" wrapText="1"/>
    </xf>
    <xf fontId="8" fillId="0" borderId="0" numFmtId="164" xfId="0" applyNumberFormat="1" applyFont="1" applyAlignment="1">
      <alignment horizontal="center" vertical="center" wrapText="1"/>
    </xf>
    <xf fontId="1" fillId="0" borderId="0" numFmtId="165" xfId="0" applyNumberFormat="1" applyFont="1" applyAlignment="1">
      <alignment horizontal="right" vertical="center"/>
    </xf>
    <xf fontId="9" fillId="0" borderId="1" numFmtId="0" xfId="0" applyFont="1" applyBorder="1" applyAlignment="1">
      <alignment horizontal="center" vertical="center" wrapText="1"/>
    </xf>
    <xf fontId="10" fillId="0" borderId="1" numFmtId="0" xfId="0" applyFont="1" applyBorder="1" applyAlignment="1">
      <alignment horizontal="center" vertical="center" wrapText="1"/>
    </xf>
    <xf fontId="10" fillId="0" borderId="1" numFmtId="164" xfId="1" applyNumberFormat="1" applyFont="1" applyBorder="1" applyAlignment="1" applyProtection="1">
      <alignment horizontal="center" vertical="center" wrapText="1"/>
    </xf>
    <xf fontId="11" fillId="0" borderId="1" numFmtId="164" xfId="0" applyNumberFormat="1" applyFont="1" applyBorder="1" applyAlignment="1">
      <alignment horizontal="center" vertical="center" wrapText="1"/>
    </xf>
    <xf fontId="11" fillId="0" borderId="1" numFmtId="3" xfId="0" applyNumberFormat="1" applyFont="1" applyBorder="1" applyAlignment="1">
      <alignment horizontal="center" vertical="center" wrapText="1"/>
    </xf>
    <xf fontId="11" fillId="0" borderId="1" numFmtId="165" xfId="0" applyNumberFormat="1" applyFont="1" applyBorder="1" applyAlignment="1">
      <alignment horizontal="center" vertical="center" wrapText="1"/>
    </xf>
    <xf fontId="11" fillId="0" borderId="0" numFmtId="0" xfId="0" applyFont="1" applyAlignment="1">
      <alignment vertical="center"/>
    </xf>
    <xf fontId="7" fillId="0" borderId="1" numFmtId="166" xfId="0" applyNumberFormat="1" applyFont="1" applyBorder="1" applyAlignment="1">
      <alignment horizontal="center" vertical="center" wrapText="1"/>
    </xf>
    <xf fontId="11" fillId="0" borderId="1" numFmtId="166" xfId="0" applyNumberFormat="1" applyFont="1" applyBorder="1" applyAlignment="1">
      <alignment horizontal="center" vertical="center" wrapText="1"/>
    </xf>
    <xf fontId="11" fillId="0" borderId="1" numFmtId="164" xfId="1" applyNumberFormat="1" applyFont="1" applyBorder="1" applyAlignment="1" applyProtection="1">
      <alignment horizontal="right" vertical="center" wrapText="1"/>
    </xf>
    <xf fontId="11" fillId="0" borderId="1" numFmtId="167" xfId="7" applyNumberFormat="1" applyFont="1" applyBorder="1" applyAlignment="1" applyProtection="1">
      <alignment horizontal="right" vertical="center" wrapText="1"/>
    </xf>
    <xf fontId="4" fillId="0" borderId="1" numFmtId="166" xfId="0" applyNumberFormat="1" applyFont="1" applyBorder="1" applyAlignment="1">
      <alignment horizontal="center" vertical="center" wrapText="1"/>
    </xf>
    <xf fontId="1" fillId="0" borderId="1" numFmtId="166" xfId="0" applyNumberFormat="1" applyFont="1" applyBorder="1" applyAlignment="1">
      <alignment horizontal="left" vertical="top" wrapText="1"/>
    </xf>
    <xf fontId="1" fillId="0" borderId="1" numFmtId="164" xfId="1" applyNumberFormat="1" applyFont="1" applyBorder="1" applyAlignment="1" applyProtection="1">
      <alignment horizontal="right" vertical="center" wrapText="1"/>
    </xf>
    <xf fontId="1" fillId="0" borderId="1" numFmtId="167" xfId="7" applyNumberFormat="1" applyFont="1" applyBorder="1" applyAlignment="1" applyProtection="1">
      <alignment horizontal="right" vertical="center" wrapText="1"/>
    </xf>
    <xf fontId="12" fillId="0" borderId="0" numFmtId="0" xfId="0" applyFont="1"/>
    <xf fontId="4" fillId="0" borderId="1" numFmtId="166" xfId="0" applyNumberFormat="1" applyFont="1" applyBorder="1" applyAlignment="1">
      <alignment horizontal="center" wrapText="1"/>
    </xf>
    <xf fontId="1" fillId="0" borderId="1" numFmtId="166" xfId="0" applyNumberFormat="1" applyFont="1" applyBorder="1" applyAlignment="1">
      <alignment horizontal="left" vertical="center" wrapText="1"/>
    </xf>
    <xf fontId="9" fillId="0" borderId="1" numFmtId="166" xfId="0" applyNumberFormat="1" applyFont="1" applyBorder="1" applyAlignment="1">
      <alignment horizontal="center" vertical="center" wrapText="1"/>
    </xf>
    <xf fontId="11" fillId="0" borderId="1" numFmtId="166" xfId="0" applyNumberFormat="1" applyFont="1" applyBorder="1" applyAlignment="1">
      <alignment horizontal="left" vertical="center" wrapText="1"/>
    </xf>
    <xf fontId="13" fillId="0" borderId="0" numFmtId="0" xfId="0" applyFont="1"/>
    <xf fontId="13" fillId="0" borderId="1" numFmtId="0" xfId="0" applyFont="1" applyBorder="1" applyAlignment="1">
      <alignment horizontal="center"/>
    </xf>
    <xf fontId="13" fillId="0" borderId="1" numFmtId="166" xfId="0" applyNumberFormat="1" applyFont="1" applyBorder="1" applyAlignment="1">
      <alignment horizontal="center" wrapText="1"/>
    </xf>
    <xf fontId="13" fillId="0" borderId="1" numFmtId="164" xfId="1" applyNumberFormat="1" applyFont="1" applyBorder="1" applyAlignment="1" applyProtection="1">
      <alignment horizontal="right" wrapText="1"/>
    </xf>
    <xf fontId="13" fillId="0" borderId="1" numFmtId="167" xfId="7" applyNumberFormat="1" applyFont="1" applyBorder="1" applyAlignment="1" applyProtection="1">
      <alignment horizontal="right" wrapText="1"/>
    </xf>
    <xf fontId="1" fillId="0" borderId="0" numFmtId="4" xfId="0" applyNumberFormat="1" applyFont="1" applyAlignment="1">
      <alignment vertical="center" wrapText="1"/>
    </xf>
    <xf fontId="1" fillId="0" borderId="0" numFmtId="0" xfId="0" applyFont="1" applyAlignment="1">
      <alignment horizontal="right" vertical="top" wrapText="1"/>
    </xf>
  </cellXfs>
  <cellStyles count="10">
    <cellStyle name="Денежный" xfId="1" builtinId="4"/>
    <cellStyle name="Денежный 2" xfId="2"/>
    <cellStyle name="Денежный 3" xfId="3"/>
    <cellStyle name="Обычный" xfId="0" builtinId="0"/>
    <cellStyle name="Обычный 2" xfId="4"/>
    <cellStyle name="Обычный 2 2" xfId="5"/>
    <cellStyle name="Обычный 2 3 2" xfId="6"/>
    <cellStyle name="Процентный" xfId="7" builtinId="5"/>
    <cellStyle name="Процентный 2" xfId="8"/>
    <cellStyle name="Финансов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1"/>
  </sheetPr>
  <sheetViews>
    <sheetView view="normal" topLeftCell="A1" zoomScale="90" workbookViewId="0">
      <pane ySplit="6" topLeftCell="A7" activePane="bottomLeft" state="frozen"/>
      <selection activeCell="D34" activeCellId="0" sqref="D34"/>
    </sheetView>
  </sheetViews>
  <sheetFormatPr defaultColWidth="15.19921875" defaultRowHeight="15"/>
  <cols>
    <col customWidth="1" hidden="1" min="1" max="1" style="2" width="19.625"/>
    <col customWidth="1" min="2" max="2" style="3" width="39.00390625"/>
    <col customWidth="1" min="3" max="4" style="4" width="14.375"/>
    <col customWidth="1" min="5" max="6" style="4" width="13.875"/>
    <col customWidth="1" min="7" max="7" style="4" width="13.75390625"/>
    <col customWidth="1" min="8" max="8" style="4" width="11.125"/>
    <col customWidth="1" min="9" max="9" style="5" width="9.125"/>
    <col customWidth="1" min="10" max="10" style="5" width="12.875"/>
    <col customWidth="1" min="11" max="11" style="5" width="9.50390625"/>
    <col min="12" max="16384" style="1" width="15.19921875"/>
  </cols>
  <sheetData>
    <row r="1" ht="17.25">
      <c r="B1" s="6"/>
      <c r="C1" s="7"/>
      <c r="D1" s="8"/>
      <c r="E1" s="8"/>
      <c r="F1" s="8"/>
      <c r="G1" s="8"/>
      <c r="H1" s="8"/>
      <c r="I1" s="8"/>
      <c r="J1" s="8"/>
      <c r="K1" s="9" t="s">
        <v>0</v>
      </c>
      <c r="L1" s="1"/>
      <c r="M1" s="1"/>
      <c r="N1" s="1"/>
    </row>
    <row r="2" ht="17.25">
      <c r="A2" s="10"/>
      <c r="B2" s="11"/>
      <c r="C2" s="12"/>
      <c r="D2" s="13"/>
      <c r="E2" s="13"/>
      <c r="F2" s="13"/>
      <c r="G2" s="13"/>
      <c r="H2" s="13"/>
      <c r="I2" s="13"/>
      <c r="J2" s="13"/>
      <c r="K2" s="14" t="s">
        <v>1</v>
      </c>
      <c r="L2" s="1"/>
      <c r="M2" s="1"/>
      <c r="N2" s="1"/>
    </row>
    <row r="3" ht="17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"/>
      <c r="M3" s="1"/>
      <c r="N3" s="1"/>
    </row>
    <row r="4" ht="15">
      <c r="A4" s="16"/>
      <c r="B4" s="17"/>
      <c r="C4" s="18"/>
      <c r="D4" s="18"/>
      <c r="E4" s="18"/>
      <c r="F4" s="18"/>
      <c r="G4" s="18"/>
      <c r="H4" s="18"/>
      <c r="I4" s="5"/>
      <c r="K4" s="19" t="s">
        <v>3</v>
      </c>
      <c r="L4" s="1"/>
      <c r="M4" s="1"/>
      <c r="N4" s="1"/>
    </row>
    <row r="5" ht="93.75" customHeight="1">
      <c r="A5" s="20" t="s">
        <v>4</v>
      </c>
      <c r="B5" s="21" t="s">
        <v>5</v>
      </c>
      <c r="C5" s="22" t="s">
        <v>6</v>
      </c>
      <c r="D5" s="23" t="s">
        <v>7</v>
      </c>
      <c r="E5" s="23" t="s">
        <v>8</v>
      </c>
      <c r="F5" s="23" t="s">
        <v>9</v>
      </c>
      <c r="G5" s="24" t="s">
        <v>10</v>
      </c>
      <c r="H5" s="24" t="s">
        <v>11</v>
      </c>
      <c r="I5" s="25" t="s">
        <v>12</v>
      </c>
      <c r="J5" s="25" t="s">
        <v>13</v>
      </c>
      <c r="K5" s="25" t="s">
        <v>14</v>
      </c>
      <c r="L5" s="1"/>
      <c r="M5" s="1"/>
      <c r="N5" s="1"/>
    </row>
    <row r="6" s="26" customFormat="1" ht="20.25" customHeight="1">
      <c r="A6" s="27"/>
      <c r="B6" s="28" t="s">
        <v>15</v>
      </c>
      <c r="C6" s="29">
        <f>SUM(C7:C17)</f>
        <v>3650129</v>
      </c>
      <c r="D6" s="29">
        <f>D7+D8+D9+D10+D11+D12+D13+D14+D15+D16+D17</f>
        <v>27221858.300000004</v>
      </c>
      <c r="E6" s="29">
        <f>E7+E8+E9+E10+E11+E12+E13+E14+E15+E16+E17</f>
        <v>4293536.7999999998</v>
      </c>
      <c r="F6" s="29">
        <f>F7+F8+F9+F10+F11+F12+F13+F14+F15+F16+F17</f>
        <v>4424199.2000000002</v>
      </c>
      <c r="G6" s="29">
        <f>SUM(G7:G17)</f>
        <v>130662.40000000023</v>
      </c>
      <c r="H6" s="30">
        <f t="shared" ref="H6:H8" si="0">IFERROR(F6/E6,"")</f>
        <v>1.0304323465912766</v>
      </c>
      <c r="I6" s="30">
        <f t="shared" ref="I6:I8" si="1">IFERROR(F6/D6,"")</f>
        <v>0.16252377597601408</v>
      </c>
      <c r="J6" s="29">
        <f t="shared" ref="J6:J8" si="2">F6-C6</f>
        <v>774070.20000000019</v>
      </c>
      <c r="K6" s="30">
        <f t="shared" ref="K6:K8" si="3">IFERROR(F6/C6,"")</f>
        <v>1.2120665324430999</v>
      </c>
      <c r="L6" s="26"/>
      <c r="M6" s="26"/>
      <c r="N6" s="26"/>
      <c r="O6" s="26"/>
      <c r="P6" s="26"/>
      <c r="Q6" s="26"/>
    </row>
    <row r="7" ht="19.5" customHeight="1">
      <c r="A7" s="31" t="s">
        <v>16</v>
      </c>
      <c r="B7" s="32" t="s">
        <v>17</v>
      </c>
      <c r="C7" s="33">
        <v>2716961.6000000001</v>
      </c>
      <c r="D7" s="33">
        <v>20635469.5</v>
      </c>
      <c r="E7" s="33">
        <v>3157966.7999999998</v>
      </c>
      <c r="F7" s="33">
        <v>3286660.6000000001</v>
      </c>
      <c r="G7" s="33">
        <f t="shared" ref="G7:G8" si="4">F7-E7</f>
        <v>128693.80000000028</v>
      </c>
      <c r="H7" s="34">
        <f t="shared" si="0"/>
        <v>1.0407521067035919</v>
      </c>
      <c r="I7" s="34">
        <f t="shared" si="1"/>
        <v>0.15927239261505535</v>
      </c>
      <c r="J7" s="33">
        <f t="shared" si="2"/>
        <v>569699</v>
      </c>
      <c r="K7" s="34">
        <f t="shared" si="3"/>
        <v>1.2096823893278432</v>
      </c>
      <c r="L7" s="1"/>
      <c r="M7" s="1"/>
      <c r="N7" s="1"/>
      <c r="O7" s="1"/>
      <c r="P7" s="1"/>
    </row>
    <row r="8" ht="45">
      <c r="A8" s="31" t="s">
        <v>18</v>
      </c>
      <c r="B8" s="32" t="s">
        <v>19</v>
      </c>
      <c r="C8" s="33">
        <v>19604.299999999999</v>
      </c>
      <c r="D8" s="33">
        <v>82008.100000000006</v>
      </c>
      <c r="E8" s="33">
        <v>18348.5</v>
      </c>
      <c r="F8" s="33">
        <v>20373</v>
      </c>
      <c r="G8" s="33">
        <f t="shared" si="4"/>
        <v>2024.5</v>
      </c>
      <c r="H8" s="34">
        <f t="shared" si="0"/>
        <v>1.1103359947679647</v>
      </c>
      <c r="I8" s="34">
        <f t="shared" si="1"/>
        <v>0.24842667980358035</v>
      </c>
      <c r="J8" s="33">
        <f t="shared" si="2"/>
        <v>768.70000000000073</v>
      </c>
      <c r="K8" s="34">
        <f t="shared" si="3"/>
        <v>1.0392107853889199</v>
      </c>
      <c r="L8" s="1"/>
      <c r="M8" s="1"/>
      <c r="N8" s="1"/>
    </row>
    <row r="9" ht="18" customHeight="1">
      <c r="A9" s="31" t="s">
        <v>20</v>
      </c>
      <c r="B9" s="32" t="s">
        <v>21</v>
      </c>
      <c r="C9" s="33">
        <v>0</v>
      </c>
      <c r="D9" s="33">
        <v>52994.300000000003</v>
      </c>
      <c r="E9" s="33">
        <v>0</v>
      </c>
      <c r="F9" s="33">
        <v>0</v>
      </c>
      <c r="G9" s="33">
        <f>F9-E9</f>
        <v>0</v>
      </c>
      <c r="H9" s="34" t="str">
        <f>IFERROR(F9/E9,"")</f>
        <v/>
      </c>
      <c r="I9" s="34">
        <f>IFERROR(F9/D9,"")</f>
        <v>0</v>
      </c>
      <c r="J9" s="33">
        <f>F9-C9</f>
        <v>0</v>
      </c>
      <c r="K9" s="34" t="str">
        <f>IFERROR(F9/C9,"")</f>
        <v/>
      </c>
      <c r="L9" s="1"/>
      <c r="M9" s="1"/>
      <c r="N9" s="1"/>
    </row>
    <row r="10" ht="30">
      <c r="A10" s="31" t="s">
        <v>22</v>
      </c>
      <c r="B10" s="32" t="s">
        <v>23</v>
      </c>
      <c r="C10" s="33">
        <v>174109.39999999999</v>
      </c>
      <c r="D10" s="33">
        <v>1259409.1000000001</v>
      </c>
      <c r="E10" s="33">
        <v>195112.10000000001</v>
      </c>
      <c r="F10" s="33">
        <v>164859.20000000001</v>
      </c>
      <c r="G10" s="33">
        <f t="shared" ref="G10:G50" si="5">F10-E10</f>
        <v>-30252.899999999994</v>
      </c>
      <c r="H10" s="34">
        <f t="shared" ref="H10:H50" si="6">IFERROR(F10/E10,"")</f>
        <v>0.84494605921416466</v>
      </c>
      <c r="I10" s="34">
        <f t="shared" ref="I10:I50" si="7">IFERROR(F10/D10,"")</f>
        <v>0.13090202381418398</v>
      </c>
      <c r="J10" s="33">
        <f t="shared" ref="J10:J50" si="8">F10-C10</f>
        <v>-9250.1999999999825</v>
      </c>
      <c r="K10" s="34">
        <f t="shared" ref="K10:K50" si="9">IFERROR(F10/C10,"")</f>
        <v>0.94687133491930942</v>
      </c>
      <c r="L10" s="1"/>
      <c r="M10" s="1"/>
      <c r="N10" s="1"/>
    </row>
    <row r="11" ht="30">
      <c r="A11" s="31" t="s">
        <v>24</v>
      </c>
      <c r="B11" s="32" t="s">
        <v>25</v>
      </c>
      <c r="C11" s="33">
        <v>205.90000000000001</v>
      </c>
      <c r="D11" s="33">
        <v>0</v>
      </c>
      <c r="E11" s="33">
        <v>0</v>
      </c>
      <c r="F11" s="33">
        <v>98.5</v>
      </c>
      <c r="G11" s="33">
        <f t="shared" si="5"/>
        <v>98.5</v>
      </c>
      <c r="H11" s="34" t="str">
        <f t="shared" si="6"/>
        <v/>
      </c>
      <c r="I11" s="34" t="str">
        <f t="shared" si="7"/>
        <v/>
      </c>
      <c r="J11" s="33">
        <f t="shared" si="8"/>
        <v>-107.40000000000001</v>
      </c>
      <c r="K11" s="34">
        <f t="shared" si="9"/>
        <v>0.47838756677999028</v>
      </c>
      <c r="L11" s="1"/>
      <c r="M11" s="1"/>
      <c r="N11" s="1"/>
    </row>
    <row r="12" ht="18.75" customHeight="1">
      <c r="A12" s="31" t="s">
        <v>26</v>
      </c>
      <c r="B12" s="32" t="s">
        <v>27</v>
      </c>
      <c r="C12" s="33">
        <v>729.20000000000005</v>
      </c>
      <c r="D12" s="33">
        <v>1208.9000000000001</v>
      </c>
      <c r="E12" s="33">
        <v>598</v>
      </c>
      <c r="F12" s="33">
        <v>789.10000000000002</v>
      </c>
      <c r="G12" s="33">
        <f t="shared" si="5"/>
        <v>191.10000000000002</v>
      </c>
      <c r="H12" s="34">
        <f t="shared" si="6"/>
        <v>1.3195652173913044</v>
      </c>
      <c r="I12" s="34">
        <f t="shared" si="7"/>
        <v>0.65274216229630244</v>
      </c>
      <c r="J12" s="33">
        <f t="shared" si="8"/>
        <v>59.899999999999977</v>
      </c>
      <c r="K12" s="34">
        <f t="shared" si="9"/>
        <v>1.082144816236972</v>
      </c>
      <c r="L12" s="1"/>
      <c r="M12" s="1"/>
      <c r="N12" s="1"/>
    </row>
    <row r="13" ht="30">
      <c r="A13" s="31" t="s">
        <v>28</v>
      </c>
      <c r="B13" s="32" t="s">
        <v>29</v>
      </c>
      <c r="C13" s="33">
        <v>165432.39999999999</v>
      </c>
      <c r="D13" s="33">
        <v>615839.40000000002</v>
      </c>
      <c r="E13" s="33">
        <v>178874.20000000001</v>
      </c>
      <c r="F13" s="33">
        <v>170458.5</v>
      </c>
      <c r="G13" s="33">
        <f t="shared" si="5"/>
        <v>-8415.7000000000116</v>
      </c>
      <c r="H13" s="34">
        <f t="shared" si="6"/>
        <v>0.95295185107746105</v>
      </c>
      <c r="I13" s="34">
        <f t="shared" si="7"/>
        <v>0.27679050739527222</v>
      </c>
      <c r="J13" s="33">
        <f t="shared" si="8"/>
        <v>5026.1000000000058</v>
      </c>
      <c r="K13" s="34">
        <f t="shared" si="9"/>
        <v>1.0303815939320231</v>
      </c>
      <c r="L13" s="1"/>
      <c r="M13" s="1"/>
      <c r="N13" s="1"/>
    </row>
    <row r="14" ht="18.75" customHeight="1">
      <c r="A14" s="31" t="s">
        <v>30</v>
      </c>
      <c r="B14" s="32" t="s">
        <v>31</v>
      </c>
      <c r="C14" s="33">
        <v>47165.900000000001</v>
      </c>
      <c r="D14" s="33">
        <v>1486170.1000000001</v>
      </c>
      <c r="E14" s="33">
        <v>52400</v>
      </c>
      <c r="F14" s="33">
        <v>56952.900000000001</v>
      </c>
      <c r="G14" s="33">
        <f t="shared" si="5"/>
        <v>4552.9000000000015</v>
      </c>
      <c r="H14" s="34">
        <f t="shared" si="6"/>
        <v>1.0868874045801526</v>
      </c>
      <c r="I14" s="34">
        <f t="shared" si="7"/>
        <v>0.03832192559922986</v>
      </c>
      <c r="J14" s="33">
        <f t="shared" si="8"/>
        <v>9787</v>
      </c>
      <c r="K14" s="34">
        <f t="shared" si="9"/>
        <v>1.2075016060331722</v>
      </c>
      <c r="L14" s="1"/>
      <c r="M14" s="1"/>
      <c r="N14" s="1"/>
    </row>
    <row r="15" ht="18.75" customHeight="1">
      <c r="A15" s="31" t="s">
        <v>32</v>
      </c>
      <c r="B15" s="32" t="s">
        <v>33</v>
      </c>
      <c r="C15" s="33">
        <v>475366.59999999998</v>
      </c>
      <c r="D15" s="33">
        <v>2439929.7999999998</v>
      </c>
      <c r="E15" s="33">
        <v>541162</v>
      </c>
      <c r="F15" s="33">
        <v>567757.59999999998</v>
      </c>
      <c r="G15" s="33">
        <f t="shared" si="5"/>
        <v>26595.599999999977</v>
      </c>
      <c r="H15" s="34">
        <f t="shared" si="6"/>
        <v>1.0491453575823875</v>
      </c>
      <c r="I15" s="34">
        <f t="shared" si="7"/>
        <v>0.23269423571120776</v>
      </c>
      <c r="J15" s="33">
        <f t="shared" si="8"/>
        <v>92391</v>
      </c>
      <c r="K15" s="34">
        <f t="shared" si="9"/>
        <v>1.1943573654522637</v>
      </c>
      <c r="L15" s="1"/>
      <c r="M15" s="1"/>
      <c r="N15" s="1"/>
    </row>
    <row r="16" ht="18.75" customHeight="1">
      <c r="A16" s="31" t="s">
        <v>34</v>
      </c>
      <c r="B16" s="32" t="s">
        <v>35</v>
      </c>
      <c r="C16" s="33">
        <v>50553.699999999997</v>
      </c>
      <c r="D16" s="33">
        <v>648829.09999999998</v>
      </c>
      <c r="E16" s="33">
        <v>149075.20000000001</v>
      </c>
      <c r="F16" s="33">
        <v>156249.79999999999</v>
      </c>
      <c r="G16" s="33">
        <f t="shared" si="5"/>
        <v>7174.5999999999767</v>
      </c>
      <c r="H16" s="34">
        <f t="shared" si="6"/>
        <v>1.0481273880564974</v>
      </c>
      <c r="I16" s="34">
        <f t="shared" si="7"/>
        <v>0.24081811373750037</v>
      </c>
      <c r="J16" s="33">
        <f t="shared" si="8"/>
        <v>105696.09999999999</v>
      </c>
      <c r="K16" s="34">
        <f t="shared" si="9"/>
        <v>3.0907688260206472</v>
      </c>
      <c r="L16" s="1"/>
      <c r="M16" s="1"/>
      <c r="N16" s="1"/>
    </row>
    <row r="17" ht="45">
      <c r="A17" s="31" t="s">
        <v>36</v>
      </c>
      <c r="B17" s="32" t="s">
        <v>37</v>
      </c>
      <c r="C17" s="33">
        <v>0</v>
      </c>
      <c r="D17" s="33">
        <v>0</v>
      </c>
      <c r="E17" s="33">
        <v>0</v>
      </c>
      <c r="F17" s="33">
        <v>0</v>
      </c>
      <c r="G17" s="33">
        <f t="shared" si="5"/>
        <v>0</v>
      </c>
      <c r="H17" s="34" t="str">
        <f>IFERROR(F17/E17,"")</f>
        <v/>
      </c>
      <c r="I17" s="34" t="str">
        <f>IFERROR(F17/D17,"")</f>
        <v/>
      </c>
      <c r="J17" s="33">
        <f t="shared" si="8"/>
        <v>0</v>
      </c>
      <c r="K17" s="34" t="str">
        <f>IFERROR(F17/C17,"")</f>
        <v/>
      </c>
      <c r="L17" s="1"/>
      <c r="M17" s="1"/>
      <c r="N17" s="1"/>
    </row>
    <row r="18" s="26" customFormat="1" ht="20.25" customHeight="1">
      <c r="A18" s="27"/>
      <c r="B18" s="28" t="s">
        <v>38</v>
      </c>
      <c r="C18" s="29">
        <f>C19+C20+C21+C22+C23+C24+C25+C26+C27+C28+C29+C30+C31+C32+C33+C34+C35+C36+C37+C38+C39</f>
        <v>1865980.2</v>
      </c>
      <c r="D18" s="29">
        <f>D19+D20+D21+D22+D23+D24+D25+D26+D27+D28+D29+D30+D31+D32+D33+D34+D35+D36+D37+D38+D39</f>
        <v>7517591.2999999998</v>
      </c>
      <c r="E18" s="29">
        <f>E19+E20+E21+E22+E23+E24+E25+E26+E27+E28+E29+E30+E31+E32+E33+E34+E35+E36+E37+E38+E39</f>
        <v>1663448.5</v>
      </c>
      <c r="F18" s="29">
        <f>F19+F20+F21+F22+F23+F24+F25+F26+F27+F28+F29+F30+F31+F32+F33+F34+F35+F36+F37+F38+F39</f>
        <v>1906540.0000000005</v>
      </c>
      <c r="G18" s="29">
        <f t="shared" si="5"/>
        <v>243091.50000000047</v>
      </c>
      <c r="H18" s="30">
        <f t="shared" si="6"/>
        <v>1.1461370760802037</v>
      </c>
      <c r="I18" s="30">
        <f t="shared" si="7"/>
        <v>0.25361048824242421</v>
      </c>
      <c r="J18" s="29">
        <f t="shared" si="8"/>
        <v>40559.800000000512</v>
      </c>
      <c r="K18" s="30">
        <f t="shared" si="9"/>
        <v>1.0217364578680956</v>
      </c>
      <c r="L18" s="26"/>
      <c r="M18" s="26"/>
      <c r="N18" s="26"/>
      <c r="O18" s="26"/>
      <c r="P18" s="26"/>
      <c r="Q18" s="26"/>
    </row>
    <row r="19" ht="105">
      <c r="A19" s="31" t="s">
        <v>39</v>
      </c>
      <c r="B19" s="32" t="s">
        <v>40</v>
      </c>
      <c r="C19" s="33">
        <v>0</v>
      </c>
      <c r="D19" s="33">
        <v>7680</v>
      </c>
      <c r="E19" s="33">
        <v>0</v>
      </c>
      <c r="F19" s="33">
        <v>0</v>
      </c>
      <c r="G19" s="33">
        <f t="shared" si="5"/>
        <v>0</v>
      </c>
      <c r="H19" s="34" t="str">
        <f t="shared" si="6"/>
        <v/>
      </c>
      <c r="I19" s="34">
        <f t="shared" si="7"/>
        <v>0</v>
      </c>
      <c r="J19" s="33">
        <f t="shared" si="8"/>
        <v>0</v>
      </c>
      <c r="K19" s="34" t="str">
        <f t="shared" si="9"/>
        <v/>
      </c>
      <c r="L19" s="1"/>
      <c r="M19" s="1"/>
      <c r="N19" s="1"/>
      <c r="O19" s="1"/>
      <c r="P19" s="1"/>
      <c r="Q19" s="1"/>
      <c r="R19" s="1"/>
      <c r="S19" s="1"/>
    </row>
    <row r="20" ht="90">
      <c r="A20" s="31" t="s">
        <v>41</v>
      </c>
      <c r="B20" s="32" t="s">
        <v>42</v>
      </c>
      <c r="C20" s="33">
        <v>104914.60000000001</v>
      </c>
      <c r="D20" s="33">
        <v>393350.29999999999</v>
      </c>
      <c r="E20" s="33">
        <v>114548</v>
      </c>
      <c r="F20" s="33">
        <v>160708</v>
      </c>
      <c r="G20" s="33">
        <f t="shared" si="5"/>
        <v>46160</v>
      </c>
      <c r="H20" s="34">
        <f t="shared" si="6"/>
        <v>1.4029751719803052</v>
      </c>
      <c r="I20" s="34">
        <f t="shared" si="7"/>
        <v>0.40856203745109643</v>
      </c>
      <c r="J20" s="33">
        <f t="shared" si="8"/>
        <v>55793.399999999994</v>
      </c>
      <c r="K20" s="34">
        <f t="shared" si="9"/>
        <v>1.5317982435237802</v>
      </c>
      <c r="L20" s="1"/>
      <c r="M20" s="1"/>
      <c r="N20" s="1"/>
    </row>
    <row r="21" ht="45">
      <c r="A21" s="31" t="s">
        <v>43</v>
      </c>
      <c r="B21" s="32" t="s">
        <v>44</v>
      </c>
      <c r="C21" s="33">
        <v>25114.299999999999</v>
      </c>
      <c r="D21" s="33">
        <v>169383.10000000001</v>
      </c>
      <c r="E21" s="33">
        <v>21218.599999999999</v>
      </c>
      <c r="F21" s="33">
        <v>34610.199999999997</v>
      </c>
      <c r="G21" s="33">
        <f t="shared" si="5"/>
        <v>13391.599999999999</v>
      </c>
      <c r="H21" s="34">
        <f t="shared" si="6"/>
        <v>1.631125521947725</v>
      </c>
      <c r="I21" s="34">
        <f t="shared" si="7"/>
        <v>0.20433089251525091</v>
      </c>
      <c r="J21" s="33">
        <f t="shared" si="8"/>
        <v>9495.8999999999978</v>
      </c>
      <c r="K21" s="34">
        <f t="shared" si="9"/>
        <v>1.3781072934543268</v>
      </c>
      <c r="L21" s="1"/>
      <c r="M21" s="1"/>
      <c r="N21" s="1"/>
    </row>
    <row r="22" ht="30">
      <c r="A22" s="31" t="s">
        <v>45</v>
      </c>
      <c r="B22" s="32" t="s">
        <v>46</v>
      </c>
      <c r="C22" s="33">
        <v>120.59999999999999</v>
      </c>
      <c r="D22" s="33">
        <v>30.699999999999999</v>
      </c>
      <c r="E22" s="33">
        <v>30.699999999999999</v>
      </c>
      <c r="F22" s="33">
        <v>544.70000000000005</v>
      </c>
      <c r="G22" s="33">
        <f t="shared" si="5"/>
        <v>514</v>
      </c>
      <c r="H22" s="34">
        <f t="shared" si="6"/>
        <v>17.742671009771989</v>
      </c>
      <c r="I22" s="34">
        <f t="shared" si="7"/>
        <v>17.742671009771989</v>
      </c>
      <c r="J22" s="33">
        <f t="shared" si="8"/>
        <v>424.10000000000002</v>
      </c>
      <c r="K22" s="34">
        <f t="shared" si="9"/>
        <v>4.5165837479270321</v>
      </c>
      <c r="L22" s="1"/>
      <c r="M22" s="1"/>
      <c r="N22" s="1"/>
    </row>
    <row r="23" ht="75">
      <c r="A23" s="31" t="s">
        <v>47</v>
      </c>
      <c r="B23" s="32" t="s">
        <v>48</v>
      </c>
      <c r="C23" s="33">
        <v>20417.599999999999</v>
      </c>
      <c r="D23" s="33">
        <v>80987</v>
      </c>
      <c r="E23" s="33">
        <v>19600</v>
      </c>
      <c r="F23" s="33">
        <v>19448.599999999999</v>
      </c>
      <c r="G23" s="33">
        <f t="shared" si="5"/>
        <v>-151.40000000000146</v>
      </c>
      <c r="H23" s="34">
        <f t="shared" si="6"/>
        <v>0.99227551020408156</v>
      </c>
      <c r="I23" s="34">
        <f t="shared" si="7"/>
        <v>0.24014471458382208</v>
      </c>
      <c r="J23" s="33">
        <f t="shared" si="8"/>
        <v>-969</v>
      </c>
      <c r="K23" s="34">
        <f t="shared" si="9"/>
        <v>0.95254094506700104</v>
      </c>
      <c r="L23" s="1"/>
      <c r="M23" s="1"/>
      <c r="N23" s="1"/>
      <c r="O23" s="1"/>
      <c r="P23" s="1"/>
    </row>
    <row r="24" ht="105">
      <c r="A24" s="31" t="s">
        <v>49</v>
      </c>
      <c r="B24" s="32" t="s">
        <v>50</v>
      </c>
      <c r="C24" s="33">
        <v>50552.199999999997</v>
      </c>
      <c r="D24" s="33">
        <v>259879.79999999999</v>
      </c>
      <c r="E24" s="33">
        <v>61873</v>
      </c>
      <c r="F24" s="33">
        <v>65719.300000000003</v>
      </c>
      <c r="G24" s="33">
        <f t="shared" si="5"/>
        <v>3846.3000000000029</v>
      </c>
      <c r="H24" s="34">
        <f t="shared" si="6"/>
        <v>1.0621644335978537</v>
      </c>
      <c r="I24" s="34">
        <f t="shared" si="7"/>
        <v>0.25288344842500265</v>
      </c>
      <c r="J24" s="33">
        <f t="shared" si="8"/>
        <v>15167.100000000006</v>
      </c>
      <c r="K24" s="34">
        <f t="shared" si="9"/>
        <v>1.3000284854071633</v>
      </c>
      <c r="L24" s="1"/>
      <c r="M24" s="1"/>
      <c r="N24" s="1"/>
    </row>
    <row r="25" s="35" customFormat="1" ht="68.25" customHeight="1">
      <c r="A25" s="31" t="s">
        <v>51</v>
      </c>
      <c r="B25" s="32" t="s">
        <v>52</v>
      </c>
      <c r="C25" s="33">
        <v>2842.1000000000004</v>
      </c>
      <c r="D25" s="33">
        <v>3462.3000000000002</v>
      </c>
      <c r="E25" s="33">
        <v>441</v>
      </c>
      <c r="F25" s="33">
        <v>2102.3000000000002</v>
      </c>
      <c r="G25" s="33">
        <f t="shared" si="5"/>
        <v>1661.3000000000002</v>
      </c>
      <c r="H25" s="34">
        <f t="shared" si="6"/>
        <v>4.7671201814058959</v>
      </c>
      <c r="I25" s="34">
        <f t="shared" si="7"/>
        <v>0.60719752765502699</v>
      </c>
      <c r="J25" s="33">
        <f t="shared" si="8"/>
        <v>-739.80000000000018</v>
      </c>
      <c r="K25" s="34">
        <f t="shared" si="9"/>
        <v>0.73969951796207023</v>
      </c>
      <c r="L25" s="35"/>
      <c r="M25" s="35"/>
      <c r="N25" s="35"/>
    </row>
    <row r="26" ht="105">
      <c r="A26" s="31" t="s">
        <v>53</v>
      </c>
      <c r="B26" s="32" t="s">
        <v>54</v>
      </c>
      <c r="C26" s="33">
        <v>26.5</v>
      </c>
      <c r="D26" s="33">
        <v>0</v>
      </c>
      <c r="E26" s="33">
        <v>0</v>
      </c>
      <c r="F26" s="33">
        <v>222.69999999999999</v>
      </c>
      <c r="G26" s="33">
        <f t="shared" si="5"/>
        <v>222.69999999999999</v>
      </c>
      <c r="H26" s="34" t="str">
        <f t="shared" si="6"/>
        <v/>
      </c>
      <c r="I26" s="34" t="str">
        <f t="shared" si="7"/>
        <v/>
      </c>
      <c r="J26" s="33">
        <f t="shared" si="8"/>
        <v>196.19999999999999</v>
      </c>
      <c r="K26" s="34">
        <f t="shared" si="9"/>
        <v>8.4037735849056592</v>
      </c>
      <c r="L26" s="1"/>
      <c r="M26" s="1"/>
      <c r="N26" s="1"/>
    </row>
    <row r="27" ht="75">
      <c r="A27" s="31" t="s">
        <v>55</v>
      </c>
      <c r="B27" s="32" t="s">
        <v>56</v>
      </c>
      <c r="C27" s="33">
        <v>1715</v>
      </c>
      <c r="D27" s="33">
        <v>3886.5999999999999</v>
      </c>
      <c r="E27" s="33">
        <v>0</v>
      </c>
      <c r="F27" s="33">
        <v>0</v>
      </c>
      <c r="G27" s="33">
        <f t="shared" si="5"/>
        <v>0</v>
      </c>
      <c r="H27" s="34" t="str">
        <f t="shared" si="6"/>
        <v/>
      </c>
      <c r="I27" s="34">
        <f t="shared" si="7"/>
        <v>0</v>
      </c>
      <c r="J27" s="33">
        <f t="shared" si="8"/>
        <v>-1715</v>
      </c>
      <c r="K27" s="34">
        <f t="shared" si="9"/>
        <v>0</v>
      </c>
      <c r="L27" s="1"/>
      <c r="M27" s="1"/>
      <c r="N27" s="1"/>
    </row>
    <row r="28" ht="120">
      <c r="A28" s="31" t="s">
        <v>57</v>
      </c>
      <c r="B28" s="32" t="s">
        <v>58</v>
      </c>
      <c r="C28" s="33">
        <v>68866.800000000003</v>
      </c>
      <c r="D28" s="33">
        <v>185836.20000000001</v>
      </c>
      <c r="E28" s="33">
        <v>37859.199999999997</v>
      </c>
      <c r="F28" s="33">
        <v>40209.699999999997</v>
      </c>
      <c r="G28" s="33">
        <f t="shared" si="5"/>
        <v>2350.5</v>
      </c>
      <c r="H28" s="34">
        <f t="shared" si="6"/>
        <v>1.0620853055532076</v>
      </c>
      <c r="I28" s="34">
        <f t="shared" si="7"/>
        <v>0.21637172951233394</v>
      </c>
      <c r="J28" s="33">
        <f t="shared" si="8"/>
        <v>-28657.100000000006</v>
      </c>
      <c r="K28" s="34">
        <f t="shared" si="9"/>
        <v>0.58387641069426766</v>
      </c>
      <c r="L28" s="1"/>
      <c r="M28" s="1"/>
      <c r="N28" s="1"/>
    </row>
    <row r="29" s="1" customFormat="1" ht="33.75" customHeight="1">
      <c r="A29" s="31" t="s">
        <v>59</v>
      </c>
      <c r="B29" s="32" t="s">
        <v>60</v>
      </c>
      <c r="C29" s="33">
        <v>17709.099999999999</v>
      </c>
      <c r="D29" s="33">
        <v>24461.700000000001</v>
      </c>
      <c r="E29" s="33">
        <v>6036.8999999999996</v>
      </c>
      <c r="F29" s="33">
        <v>29534.200000000001</v>
      </c>
      <c r="G29" s="33">
        <f t="shared" si="5"/>
        <v>23497.300000000003</v>
      </c>
      <c r="H29" s="34">
        <f t="shared" si="6"/>
        <v>4.8922791498948142</v>
      </c>
      <c r="I29" s="34">
        <f t="shared" si="7"/>
        <v>1.207364982809862</v>
      </c>
      <c r="J29" s="33">
        <f t="shared" si="8"/>
        <v>11825.100000000002</v>
      </c>
      <c r="K29" s="34">
        <f t="shared" si="9"/>
        <v>1.6677414436645568</v>
      </c>
      <c r="L29" s="1"/>
      <c r="M29" s="1"/>
      <c r="N29" s="1"/>
      <c r="O29" s="1"/>
      <c r="P29" s="1"/>
      <c r="Q29" s="1"/>
      <c r="R29" s="1"/>
      <c r="S29" s="1"/>
    </row>
    <row r="30" s="1" customFormat="1" ht="33.75" customHeight="1">
      <c r="A30" s="31" t="s">
        <v>61</v>
      </c>
      <c r="B30" s="32" t="s">
        <v>62</v>
      </c>
      <c r="C30" s="33">
        <v>1192290.6000000001</v>
      </c>
      <c r="D30" s="33">
        <v>5605468</v>
      </c>
      <c r="E30" s="33">
        <v>1255942.1000000001</v>
      </c>
      <c r="F30" s="33">
        <v>1307202.5</v>
      </c>
      <c r="G30" s="33">
        <f t="shared" si="5"/>
        <v>51260.399999999907</v>
      </c>
      <c r="H30" s="34">
        <f t="shared" si="6"/>
        <v>1.0408143018694889</v>
      </c>
      <c r="I30" s="34">
        <f t="shared" si="7"/>
        <v>0.23320131343181336</v>
      </c>
      <c r="J30" s="33">
        <f t="shared" si="8"/>
        <v>114911.89999999991</v>
      </c>
      <c r="K30" s="34">
        <f t="shared" si="9"/>
        <v>1.0963791042217392</v>
      </c>
      <c r="L30" s="1"/>
      <c r="M30" s="1"/>
      <c r="N30" s="1"/>
      <c r="O30" s="1"/>
      <c r="P30" s="1"/>
      <c r="Q30" s="1"/>
      <c r="R30" s="1"/>
      <c r="S30" s="1"/>
    </row>
    <row r="31" ht="33.75" customHeight="1">
      <c r="A31" s="31" t="s">
        <v>63</v>
      </c>
      <c r="B31" s="32" t="s">
        <v>64</v>
      </c>
      <c r="C31" s="33">
        <v>2566.8000000000002</v>
      </c>
      <c r="D31" s="33">
        <v>0</v>
      </c>
      <c r="E31" s="33">
        <v>0</v>
      </c>
      <c r="F31" s="33">
        <v>1813.8</v>
      </c>
      <c r="G31" s="33">
        <f t="shared" si="5"/>
        <v>1813.8</v>
      </c>
      <c r="H31" s="34" t="str">
        <f t="shared" si="6"/>
        <v/>
      </c>
      <c r="I31" s="34" t="str">
        <f t="shared" si="7"/>
        <v/>
      </c>
      <c r="J31" s="33">
        <f t="shared" si="8"/>
        <v>-753.00000000000023</v>
      </c>
      <c r="K31" s="34">
        <f t="shared" si="9"/>
        <v>0.70663861617578305</v>
      </c>
      <c r="L31" s="1"/>
      <c r="M31" s="1"/>
      <c r="N31" s="1"/>
      <c r="O31" s="1"/>
      <c r="P31" s="1"/>
      <c r="Q31" s="1"/>
      <c r="R31" s="1"/>
      <c r="S31" s="1"/>
    </row>
    <row r="32" ht="90">
      <c r="A32" s="31" t="s">
        <v>65</v>
      </c>
      <c r="B32" s="32" t="s">
        <v>66</v>
      </c>
      <c r="C32" s="33">
        <v>223</v>
      </c>
      <c r="D32" s="33">
        <v>8021.3000000000002</v>
      </c>
      <c r="E32" s="33">
        <v>0</v>
      </c>
      <c r="F32" s="33">
        <v>362.10000000000002</v>
      </c>
      <c r="G32" s="33">
        <f t="shared" si="5"/>
        <v>362.10000000000002</v>
      </c>
      <c r="H32" s="34" t="str">
        <f t="shared" si="6"/>
        <v/>
      </c>
      <c r="I32" s="34">
        <f t="shared" si="7"/>
        <v>0.045142308603343596</v>
      </c>
      <c r="J32" s="33">
        <f t="shared" si="8"/>
        <v>139.10000000000002</v>
      </c>
      <c r="K32" s="34">
        <f t="shared" si="9"/>
        <v>1.6237668161434979</v>
      </c>
      <c r="L32" s="1"/>
      <c r="M32" s="1"/>
      <c r="N32" s="1"/>
      <c r="O32" s="1"/>
      <c r="P32" s="1"/>
      <c r="Q32" s="1"/>
      <c r="R32" s="1"/>
      <c r="S32" s="1"/>
    </row>
    <row r="33" ht="45">
      <c r="A33" s="31" t="s">
        <v>67</v>
      </c>
      <c r="B33" s="32" t="s">
        <v>68</v>
      </c>
      <c r="C33" s="33">
        <v>29629.299999999999</v>
      </c>
      <c r="D33" s="33">
        <v>202788.70000000001</v>
      </c>
      <c r="E33" s="33">
        <v>34330</v>
      </c>
      <c r="F33" s="33">
        <v>61074</v>
      </c>
      <c r="G33" s="33">
        <f t="shared" si="5"/>
        <v>26744</v>
      </c>
      <c r="H33" s="34">
        <f t="shared" si="6"/>
        <v>1.7790270900087388</v>
      </c>
      <c r="I33" s="34">
        <f t="shared" si="7"/>
        <v>0.30117062735744149</v>
      </c>
      <c r="J33" s="33">
        <f t="shared" si="8"/>
        <v>31444.700000000001</v>
      </c>
      <c r="K33" s="34">
        <f t="shared" si="9"/>
        <v>2.0612704316335519</v>
      </c>
      <c r="L33" s="1"/>
      <c r="M33" s="1"/>
      <c r="N33" s="1"/>
      <c r="O33" s="1"/>
      <c r="P33" s="1"/>
      <c r="Q33" s="1"/>
      <c r="R33" s="1"/>
      <c r="S33" s="1"/>
    </row>
    <row r="34" ht="105">
      <c r="A34" s="31" t="s">
        <v>69</v>
      </c>
      <c r="B34" s="32" t="s">
        <v>70</v>
      </c>
      <c r="C34" s="33">
        <v>42994.900000000001</v>
      </c>
      <c r="D34" s="33">
        <v>96901.899999999994</v>
      </c>
      <c r="E34" s="33">
        <v>13550</v>
      </c>
      <c r="F34" s="33">
        <v>24270.5</v>
      </c>
      <c r="G34" s="33">
        <f t="shared" si="5"/>
        <v>10720.5</v>
      </c>
      <c r="H34" s="34">
        <f t="shared" si="6"/>
        <v>1.7911808118081181</v>
      </c>
      <c r="I34" s="34">
        <f t="shared" si="7"/>
        <v>0.25046464517207612</v>
      </c>
      <c r="J34" s="33">
        <f t="shared" si="8"/>
        <v>-18724.400000000001</v>
      </c>
      <c r="K34" s="34">
        <f t="shared" si="9"/>
        <v>0.56449718454979547</v>
      </c>
      <c r="L34" s="1"/>
      <c r="M34" s="1"/>
      <c r="N34" s="1"/>
    </row>
    <row r="35" ht="60">
      <c r="A35" s="31" t="s">
        <v>71</v>
      </c>
      <c r="B35" s="32" t="s">
        <v>72</v>
      </c>
      <c r="C35" s="33">
        <v>215034.89999999999</v>
      </c>
      <c r="D35" s="33">
        <v>60647.099999999999</v>
      </c>
      <c r="E35" s="33">
        <v>11688.6</v>
      </c>
      <c r="F35" s="33">
        <v>18623.099999999999</v>
      </c>
      <c r="G35" s="33">
        <f t="shared" si="5"/>
        <v>6934.4999999999982</v>
      </c>
      <c r="H35" s="34">
        <f t="shared" si="6"/>
        <v>1.5932703659976386</v>
      </c>
      <c r="I35" s="34">
        <f t="shared" si="7"/>
        <v>0.30707321537221072</v>
      </c>
      <c r="J35" s="33">
        <f t="shared" si="8"/>
        <v>-196411.79999999999</v>
      </c>
      <c r="K35" s="34">
        <f t="shared" si="9"/>
        <v>0.086605011558588851</v>
      </c>
      <c r="L35" s="1"/>
      <c r="M35" s="1"/>
      <c r="N35" s="1"/>
    </row>
    <row r="36" s="1" customFormat="1" ht="15">
      <c r="A36" s="36" t="s">
        <v>73</v>
      </c>
      <c r="B36" s="32" t="s">
        <v>74</v>
      </c>
      <c r="C36" s="33">
        <v>72174.199999999997</v>
      </c>
      <c r="D36" s="33">
        <v>298806</v>
      </c>
      <c r="E36" s="33">
        <v>69930.399999999994</v>
      </c>
      <c r="F36" s="33">
        <v>107330.5</v>
      </c>
      <c r="G36" s="33">
        <f t="shared" si="5"/>
        <v>37400.100000000006</v>
      </c>
      <c r="H36" s="34">
        <f t="shared" si="6"/>
        <v>1.5348189056547654</v>
      </c>
      <c r="I36" s="34">
        <f t="shared" si="7"/>
        <v>0.35919794113906683</v>
      </c>
      <c r="J36" s="33">
        <f t="shared" si="8"/>
        <v>35156.300000000003</v>
      </c>
      <c r="K36" s="34">
        <f t="shared" si="9"/>
        <v>1.4871034247695161</v>
      </c>
      <c r="L36" s="1"/>
      <c r="M36" s="1"/>
      <c r="N36" s="1"/>
    </row>
    <row r="37" s="1" customFormat="1" ht="15">
      <c r="A37" s="36" t="s">
        <v>75</v>
      </c>
      <c r="B37" s="32" t="s">
        <v>76</v>
      </c>
      <c r="C37" s="33">
        <v>-114.59999999999999</v>
      </c>
      <c r="D37" s="33">
        <v>0</v>
      </c>
      <c r="E37" s="33">
        <v>0</v>
      </c>
      <c r="F37" s="33">
        <v>1013.1</v>
      </c>
      <c r="G37" s="33">
        <f t="shared" si="5"/>
        <v>1013.1</v>
      </c>
      <c r="H37" s="34" t="str">
        <f t="shared" si="6"/>
        <v/>
      </c>
      <c r="I37" s="34" t="str">
        <f t="shared" si="7"/>
        <v/>
      </c>
      <c r="J37" s="33">
        <f t="shared" si="8"/>
        <v>1127.7</v>
      </c>
      <c r="K37" s="34">
        <f t="shared" si="9"/>
        <v>-8.8403141361256559</v>
      </c>
      <c r="L37" s="1"/>
      <c r="M37" s="1"/>
      <c r="N37" s="1"/>
      <c r="O37" s="1"/>
      <c r="P37" s="1"/>
      <c r="Q37" s="1"/>
      <c r="R37" s="1"/>
      <c r="S37" s="1"/>
    </row>
    <row r="38" s="1" customFormat="1" ht="15">
      <c r="A38" s="36" t="s">
        <v>77</v>
      </c>
      <c r="B38" s="32" t="s">
        <v>78</v>
      </c>
      <c r="C38" s="33">
        <v>18819</v>
      </c>
      <c r="D38" s="33">
        <v>116000.60000000001</v>
      </c>
      <c r="E38" s="33">
        <v>16400</v>
      </c>
      <c r="F38" s="33">
        <v>25891.299999999999</v>
      </c>
      <c r="G38" s="33">
        <f t="shared" si="5"/>
        <v>9491.2999999999993</v>
      </c>
      <c r="H38" s="34">
        <f t="shared" si="6"/>
        <v>1.5787378048780487</v>
      </c>
      <c r="I38" s="34">
        <f t="shared" si="7"/>
        <v>0.22319970758771934</v>
      </c>
      <c r="J38" s="33">
        <f t="shared" si="8"/>
        <v>7072.2999999999993</v>
      </c>
      <c r="K38" s="34">
        <f t="shared" si="9"/>
        <v>1.3758063659067963</v>
      </c>
      <c r="L38" s="1"/>
      <c r="M38" s="1"/>
      <c r="N38" s="1"/>
    </row>
    <row r="39" s="1" customFormat="1" ht="15">
      <c r="A39" s="36" t="s">
        <v>79</v>
      </c>
      <c r="B39" s="37" t="s">
        <v>80</v>
      </c>
      <c r="C39" s="33">
        <v>83.299999999999997</v>
      </c>
      <c r="D39" s="33">
        <v>0</v>
      </c>
      <c r="E39" s="33">
        <v>0</v>
      </c>
      <c r="F39" s="33">
        <v>5859.3999999999996</v>
      </c>
      <c r="G39" s="33">
        <f t="shared" si="5"/>
        <v>5859.3999999999996</v>
      </c>
      <c r="H39" s="34" t="str">
        <f t="shared" si="6"/>
        <v/>
      </c>
      <c r="I39" s="34" t="str">
        <f t="shared" si="7"/>
        <v/>
      </c>
      <c r="J39" s="33">
        <f t="shared" si="8"/>
        <v>5776.0999999999995</v>
      </c>
      <c r="K39" s="34">
        <f t="shared" si="9"/>
        <v>70.340936374549813</v>
      </c>
      <c r="L39" s="1"/>
      <c r="M39" s="1"/>
      <c r="N39" s="1"/>
      <c r="O39" s="1"/>
      <c r="P39" s="1"/>
      <c r="Q39" s="1"/>
      <c r="R39" s="1"/>
      <c r="S39" s="1"/>
    </row>
    <row r="40" s="26" customFormat="1" ht="34.5" customHeight="1">
      <c r="A40" s="38"/>
      <c r="B40" s="39" t="s">
        <v>81</v>
      </c>
      <c r="C40" s="29">
        <f>C6+C18</f>
        <v>5516109.2000000002</v>
      </c>
      <c r="D40" s="29">
        <f>D6+D18</f>
        <v>34739449.600000001</v>
      </c>
      <c r="E40" s="29">
        <f>E6+E18</f>
        <v>5956985.2999999998</v>
      </c>
      <c r="F40" s="29">
        <f>F6+F18</f>
        <v>6330739.2000000011</v>
      </c>
      <c r="G40" s="29">
        <f t="shared" si="5"/>
        <v>373753.9000000013</v>
      </c>
      <c r="H40" s="30">
        <f t="shared" si="6"/>
        <v>1.0627421222610707</v>
      </c>
      <c r="I40" s="30">
        <f t="shared" si="7"/>
        <v>0.18223487340455735</v>
      </c>
      <c r="J40" s="29">
        <f t="shared" si="8"/>
        <v>814630.00000000093</v>
      </c>
      <c r="K40" s="30">
        <f t="shared" si="9"/>
        <v>1.147681992952569</v>
      </c>
      <c r="L40" s="26"/>
      <c r="M40" s="26"/>
      <c r="N40" s="26"/>
      <c r="O40" s="26"/>
      <c r="P40" s="26"/>
      <c r="Q40" s="26"/>
      <c r="R40" s="26"/>
      <c r="S40" s="26"/>
    </row>
    <row r="41" s="26" customFormat="1" ht="20.25" customHeight="1">
      <c r="A41" s="38" t="s">
        <v>82</v>
      </c>
      <c r="B41" s="39" t="s">
        <v>83</v>
      </c>
      <c r="C41" s="29">
        <f>SUM(C42,C43:C49)</f>
        <v>5450948.3999999985</v>
      </c>
      <c r="D41" s="29">
        <f>SUM(D42,D43:D49)</f>
        <v>26331881.800000004</v>
      </c>
      <c r="E41" s="29">
        <f>SUM(E42,E43:E49)</f>
        <v>5753303.2999999998</v>
      </c>
      <c r="F41" s="29">
        <f>SUM(F42,F43:F49)</f>
        <v>6047478.5999999996</v>
      </c>
      <c r="G41" s="29">
        <f t="shared" si="5"/>
        <v>294175.29999999981</v>
      </c>
      <c r="H41" s="30">
        <f t="shared" si="6"/>
        <v>1.0511315473321212</v>
      </c>
      <c r="I41" s="30">
        <f t="shared" si="7"/>
        <v>0.22966374549045707</v>
      </c>
      <c r="J41" s="29">
        <f t="shared" si="8"/>
        <v>596530.20000000112</v>
      </c>
      <c r="K41" s="30">
        <f t="shared" si="9"/>
        <v>1.1094360386900748</v>
      </c>
      <c r="L41" s="26"/>
      <c r="M41" s="26"/>
      <c r="N41" s="26"/>
      <c r="O41" s="26"/>
      <c r="P41" s="26"/>
      <c r="Q41" s="26"/>
      <c r="R41" s="26"/>
      <c r="S41" s="26"/>
    </row>
    <row r="42" s="1" customFormat="1" ht="33" customHeight="1">
      <c r="A42" s="31" t="s">
        <v>84</v>
      </c>
      <c r="B42" s="32" t="s">
        <v>85</v>
      </c>
      <c r="C42" s="33">
        <v>151433.20000000001</v>
      </c>
      <c r="D42" s="33">
        <v>415518.29999999999</v>
      </c>
      <c r="E42" s="33">
        <v>190212.89999999999</v>
      </c>
      <c r="F42" s="33">
        <v>191981.5</v>
      </c>
      <c r="G42" s="33">
        <f t="shared" si="5"/>
        <v>1768.6000000000058</v>
      </c>
      <c r="H42" s="34">
        <f t="shared" si="6"/>
        <v>1.0092980023962623</v>
      </c>
      <c r="I42" s="34">
        <f t="shared" si="7"/>
        <v>0.46202898885560517</v>
      </c>
      <c r="J42" s="33">
        <f t="shared" si="8"/>
        <v>40548.299999999988</v>
      </c>
      <c r="K42" s="34">
        <f t="shared" si="9"/>
        <v>1.2677636079802843</v>
      </c>
      <c r="L42" s="1"/>
      <c r="M42" s="1"/>
      <c r="N42" s="1"/>
      <c r="O42" s="1"/>
      <c r="P42" s="1"/>
      <c r="Q42" s="1"/>
      <c r="R42" s="1"/>
      <c r="S42" s="1"/>
    </row>
    <row r="43" ht="45">
      <c r="A43" s="31" t="s">
        <v>86</v>
      </c>
      <c r="B43" s="32" t="s">
        <v>87</v>
      </c>
      <c r="C43" s="33">
        <v>1350401.3999999999</v>
      </c>
      <c r="D43" s="33">
        <v>6755578.7000000002</v>
      </c>
      <c r="E43" s="33">
        <v>653003.59999999998</v>
      </c>
      <c r="F43" s="33">
        <v>633706.80000000005</v>
      </c>
      <c r="G43" s="33">
        <f t="shared" si="5"/>
        <v>-19296.79999999993</v>
      </c>
      <c r="H43" s="34">
        <f t="shared" si="6"/>
        <v>0.97044916750841814</v>
      </c>
      <c r="I43" s="34">
        <f t="shared" si="7"/>
        <v>0.093804961520172953</v>
      </c>
      <c r="J43" s="33">
        <f t="shared" si="8"/>
        <v>-716694.59999999986</v>
      </c>
      <c r="K43" s="34">
        <f t="shared" si="9"/>
        <v>0.46927291396469234</v>
      </c>
      <c r="L43" s="1"/>
      <c r="M43" s="1"/>
      <c r="N43" s="1"/>
    </row>
    <row r="44" ht="33.75" customHeight="1">
      <c r="A44" s="31" t="s">
        <v>88</v>
      </c>
      <c r="B44" s="32" t="s">
        <v>89</v>
      </c>
      <c r="C44" s="33">
        <v>2807177.7999999998</v>
      </c>
      <c r="D44" s="33">
        <v>15929927.6</v>
      </c>
      <c r="E44" s="33">
        <v>3398228.7000000002</v>
      </c>
      <c r="F44" s="33">
        <v>3581092.8999999999</v>
      </c>
      <c r="G44" s="33">
        <f t="shared" si="5"/>
        <v>182864.19999999972</v>
      </c>
      <c r="H44" s="34">
        <f t="shared" si="6"/>
        <v>1.0538116225079259</v>
      </c>
      <c r="I44" s="34">
        <f t="shared" si="7"/>
        <v>0.22480283588985051</v>
      </c>
      <c r="J44" s="33">
        <f t="shared" si="8"/>
        <v>773915.10000000009</v>
      </c>
      <c r="K44" s="34">
        <f t="shared" si="9"/>
        <v>1.2756915148018055</v>
      </c>
      <c r="L44" s="1"/>
      <c r="M44" s="1"/>
      <c r="N44" s="1"/>
      <c r="O44" s="1"/>
      <c r="P44" s="1"/>
      <c r="Q44" s="1"/>
    </row>
    <row r="45" ht="19.5" customHeight="1">
      <c r="A45" s="31" t="s">
        <v>90</v>
      </c>
      <c r="B45" s="32" t="s">
        <v>91</v>
      </c>
      <c r="C45" s="33">
        <v>1110078.8999999999</v>
      </c>
      <c r="D45" s="33">
        <v>3224212.6000000001</v>
      </c>
      <c r="E45" s="33">
        <v>1505213.5</v>
      </c>
      <c r="F45" s="33">
        <v>1441475.7</v>
      </c>
      <c r="G45" s="33">
        <f t="shared" si="5"/>
        <v>-63737.800000000047</v>
      </c>
      <c r="H45" s="34">
        <f t="shared" si="6"/>
        <v>0.95765530936309029</v>
      </c>
      <c r="I45" s="34">
        <f t="shared" si="7"/>
        <v>0.44707836573804094</v>
      </c>
      <c r="J45" s="33">
        <f t="shared" si="8"/>
        <v>331396.80000000005</v>
      </c>
      <c r="K45" s="34">
        <f t="shared" si="9"/>
        <v>1.2985344555238372</v>
      </c>
      <c r="L45" s="1"/>
      <c r="M45" s="1"/>
      <c r="N45" s="1"/>
      <c r="O45" s="1"/>
      <c r="P45" s="1"/>
      <c r="Q45" s="1"/>
    </row>
    <row r="46" ht="45">
      <c r="A46" s="31" t="s">
        <v>92</v>
      </c>
      <c r="B46" s="32" t="s">
        <v>93</v>
      </c>
      <c r="C46" s="33">
        <v>45.200000000000003</v>
      </c>
      <c r="D46" s="33">
        <v>0</v>
      </c>
      <c r="E46" s="33">
        <v>0</v>
      </c>
      <c r="F46" s="33">
        <v>6532.3000000000002</v>
      </c>
      <c r="G46" s="33">
        <f t="shared" si="5"/>
        <v>6532.3000000000002</v>
      </c>
      <c r="H46" s="34" t="str">
        <f t="shared" si="6"/>
        <v/>
      </c>
      <c r="I46" s="34" t="str">
        <f t="shared" si="7"/>
        <v/>
      </c>
      <c r="J46" s="33">
        <f t="shared" si="8"/>
        <v>6487.1000000000004</v>
      </c>
      <c r="K46" s="34">
        <f t="shared" si="9"/>
        <v>144.51991150442478</v>
      </c>
      <c r="L46" s="1"/>
      <c r="M46" s="1"/>
      <c r="N46" s="1"/>
    </row>
    <row r="47" ht="33.75" customHeight="1">
      <c r="A47" s="31" t="s">
        <v>94</v>
      </c>
      <c r="B47" s="32" t="s">
        <v>95</v>
      </c>
      <c r="C47" s="33">
        <v>58676.599999999999</v>
      </c>
      <c r="D47" s="33">
        <v>0</v>
      </c>
      <c r="E47" s="33">
        <v>0</v>
      </c>
      <c r="F47" s="33">
        <v>83451.300000000003</v>
      </c>
      <c r="G47" s="33">
        <f t="shared" si="5"/>
        <v>83451.300000000003</v>
      </c>
      <c r="H47" s="34" t="str">
        <f t="shared" si="6"/>
        <v/>
      </c>
      <c r="I47" s="34" t="str">
        <f t="shared" si="7"/>
        <v/>
      </c>
      <c r="J47" s="33">
        <f t="shared" si="8"/>
        <v>24774.700000000004</v>
      </c>
      <c r="K47" s="34">
        <f t="shared" si="9"/>
        <v>1.4222245324371214</v>
      </c>
      <c r="L47" s="1"/>
      <c r="M47" s="1"/>
      <c r="N47" s="1"/>
    </row>
    <row r="48" ht="105">
      <c r="A48" s="31" t="s">
        <v>96</v>
      </c>
      <c r="B48" s="32" t="s">
        <v>97</v>
      </c>
      <c r="C48" s="33">
        <v>97090.600000000006</v>
      </c>
      <c r="D48" s="33">
        <v>6644.6000000000004</v>
      </c>
      <c r="E48" s="33">
        <v>6644.6000000000004</v>
      </c>
      <c r="F48" s="33">
        <v>170864.60000000001</v>
      </c>
      <c r="G48" s="33">
        <f t="shared" si="5"/>
        <v>164220</v>
      </c>
      <c r="H48" s="34">
        <f t="shared" si="6"/>
        <v>25.714806007886104</v>
      </c>
      <c r="I48" s="34">
        <f t="shared" si="7"/>
        <v>25.714806007886104</v>
      </c>
      <c r="J48" s="33">
        <f t="shared" si="8"/>
        <v>73774</v>
      </c>
      <c r="K48" s="34">
        <f t="shared" si="9"/>
        <v>1.759846988276929</v>
      </c>
      <c r="L48" s="1"/>
      <c r="M48" s="1"/>
      <c r="N48" s="1"/>
    </row>
    <row r="49" ht="47.25" customHeight="1">
      <c r="A49" s="31" t="s">
        <v>98</v>
      </c>
      <c r="B49" s="32" t="s">
        <v>99</v>
      </c>
      <c r="C49" s="33">
        <v>-123955.3</v>
      </c>
      <c r="D49" s="33">
        <v>0</v>
      </c>
      <c r="E49" s="33">
        <v>0</v>
      </c>
      <c r="F49" s="33">
        <v>-61626.5</v>
      </c>
      <c r="G49" s="33">
        <f t="shared" si="5"/>
        <v>-61626.5</v>
      </c>
      <c r="H49" s="34" t="str">
        <f t="shared" si="6"/>
        <v/>
      </c>
      <c r="I49" s="34" t="str">
        <f t="shared" si="7"/>
        <v/>
      </c>
      <c r="J49" s="33">
        <f t="shared" si="8"/>
        <v>62328.800000000003</v>
      </c>
      <c r="K49" s="34">
        <f t="shared" si="9"/>
        <v>0.49716712395516771</v>
      </c>
      <c r="L49" s="1"/>
      <c r="M49" s="1"/>
      <c r="N49" s="1"/>
    </row>
    <row r="50" s="40" customFormat="1" ht="21.75" customHeight="1">
      <c r="A50" s="41"/>
      <c r="B50" s="42" t="s">
        <v>100</v>
      </c>
      <c r="C50" s="43">
        <f>C40+C41</f>
        <v>10967057.599999998</v>
      </c>
      <c r="D50" s="43">
        <f>D40+D41</f>
        <v>61071331.400000006</v>
      </c>
      <c r="E50" s="43">
        <f>E40+E41</f>
        <v>11710288.6</v>
      </c>
      <c r="F50" s="43">
        <f>F40+F41</f>
        <v>12378217.800000001</v>
      </c>
      <c r="G50" s="43">
        <f t="shared" si="5"/>
        <v>667929.20000000112</v>
      </c>
      <c r="H50" s="44">
        <f t="shared" si="6"/>
        <v>1.0570378086155794</v>
      </c>
      <c r="I50" s="44">
        <f t="shared" si="7"/>
        <v>0.20268459056387952</v>
      </c>
      <c r="J50" s="43">
        <f t="shared" si="8"/>
        <v>1411160.200000003</v>
      </c>
      <c r="K50" s="44">
        <f t="shared" si="9"/>
        <v>1.1286726350374965</v>
      </c>
      <c r="L50" s="40"/>
      <c r="M50" s="40"/>
      <c r="N50" s="40"/>
    </row>
    <row r="51" ht="12.75">
      <c r="A51" s="2"/>
      <c r="B51" s="3"/>
      <c r="C51" s="45"/>
      <c r="D51" s="4"/>
      <c r="E51" s="4"/>
      <c r="F51" s="4"/>
      <c r="G51" s="4"/>
      <c r="H51" s="4"/>
      <c r="I51" s="5"/>
      <c r="J51" s="5"/>
      <c r="K51" s="5"/>
      <c r="L51" s="1"/>
      <c r="M51" s="1"/>
      <c r="N51" s="1"/>
    </row>
    <row r="52" ht="12.75">
      <c r="A52" s="2"/>
      <c r="B52" s="46"/>
      <c r="C52" s="4"/>
      <c r="D52" s="4"/>
      <c r="E52" s="4"/>
      <c r="F52" s="4"/>
      <c r="G52" s="4"/>
      <c r="H52" s="4"/>
      <c r="I52" s="5"/>
      <c r="J52" s="5"/>
      <c r="K52" s="5"/>
      <c r="L52" s="1"/>
      <c r="M52" s="1"/>
      <c r="N52" s="1"/>
    </row>
    <row r="53" ht="12.75">
      <c r="A53" s="2"/>
      <c r="B53" s="46"/>
      <c r="C53" s="4"/>
      <c r="D53" s="4"/>
      <c r="E53" s="4"/>
      <c r="F53" s="4"/>
      <c r="G53" s="4"/>
      <c r="H53" s="4"/>
      <c r="I53" s="5"/>
      <c r="J53" s="5"/>
      <c r="K53" s="5"/>
      <c r="L53" s="1"/>
      <c r="M53" s="1"/>
      <c r="N53" s="1"/>
    </row>
    <row r="54" ht="12.75">
      <c r="A54" s="2"/>
      <c r="B54" s="46"/>
      <c r="C54" s="4"/>
      <c r="D54" s="4"/>
      <c r="E54" s="4"/>
      <c r="F54" s="4"/>
      <c r="G54" s="4"/>
      <c r="H54" s="4"/>
      <c r="I54" s="5"/>
      <c r="J54" s="5"/>
      <c r="K54" s="5"/>
      <c r="L54" s="1"/>
      <c r="M54" s="1"/>
      <c r="N54" s="1"/>
      <c r="O54" s="1"/>
      <c r="P54" s="1"/>
      <c r="Q54" s="1"/>
    </row>
    <row r="55" ht="12.75">
      <c r="A55" s="2"/>
      <c r="B55" s="46"/>
      <c r="C55" s="4"/>
      <c r="D55" s="4"/>
      <c r="E55" s="4"/>
      <c r="F55" s="4"/>
      <c r="G55" s="4"/>
      <c r="H55" s="4"/>
      <c r="I55" s="5"/>
      <c r="J55" s="5"/>
      <c r="K55" s="5"/>
      <c r="L55" s="1"/>
      <c r="M55" s="1"/>
      <c r="N55" s="1"/>
    </row>
    <row r="56" ht="12.75">
      <c r="A56" s="2"/>
      <c r="B56" s="3"/>
      <c r="C56" s="4"/>
      <c r="D56" s="4"/>
      <c r="E56" s="4"/>
      <c r="F56" s="4"/>
      <c r="G56" s="4"/>
      <c r="H56" s="4"/>
      <c r="I56" s="5"/>
      <c r="J56" s="5"/>
      <c r="K56" s="5"/>
      <c r="L56" s="1"/>
      <c r="M56" s="1"/>
      <c r="N56" s="1"/>
    </row>
    <row r="57" ht="12.75">
      <c r="A57" s="2"/>
      <c r="B57" s="3"/>
      <c r="C57" s="4"/>
      <c r="D57" s="4"/>
      <c r="E57" s="4"/>
      <c r="F57" s="4"/>
      <c r="G57" s="4"/>
      <c r="H57" s="4"/>
      <c r="I57" s="5"/>
      <c r="J57" s="5"/>
      <c r="K57" s="5"/>
      <c r="L57" s="1"/>
      <c r="M57" s="1"/>
      <c r="N57" s="1"/>
    </row>
    <row r="58" ht="12.75">
      <c r="A58" s="2"/>
      <c r="B58" s="3"/>
      <c r="C58" s="4"/>
      <c r="D58" s="4"/>
      <c r="E58" s="4"/>
      <c r="F58" s="4"/>
      <c r="G58" s="4"/>
      <c r="H58" s="4"/>
      <c r="I58" s="5"/>
      <c r="J58" s="5"/>
      <c r="K58" s="5"/>
      <c r="L58" s="1"/>
      <c r="M58" s="1"/>
      <c r="N58" s="1"/>
    </row>
    <row r="59" ht="12.75">
      <c r="A59" s="2"/>
      <c r="B59" s="3"/>
      <c r="C59" s="4"/>
      <c r="D59" s="4"/>
      <c r="E59" s="4"/>
      <c r="F59" s="4"/>
      <c r="G59" s="4"/>
      <c r="H59" s="4"/>
      <c r="I59" s="5"/>
      <c r="J59" s="5"/>
      <c r="K59" s="5"/>
      <c r="L59" s="1"/>
      <c r="M59" s="1"/>
      <c r="N59" s="1"/>
    </row>
    <row r="60" ht="12.75">
      <c r="A60" s="2"/>
      <c r="B60" s="3"/>
      <c r="C60" s="4"/>
      <c r="D60" s="4"/>
      <c r="E60" s="4"/>
      <c r="F60" s="4"/>
      <c r="G60" s="4"/>
      <c r="H60" s="4"/>
      <c r="I60" s="5"/>
      <c r="J60" s="5"/>
      <c r="K60" s="5"/>
      <c r="L60" s="1"/>
      <c r="M60" s="1"/>
      <c r="N60" s="1"/>
    </row>
    <row r="61" ht="12.75">
      <c r="A61" s="2"/>
      <c r="B61" s="3"/>
      <c r="C61" s="4"/>
      <c r="D61" s="4"/>
      <c r="E61" s="4"/>
      <c r="F61" s="4"/>
      <c r="G61" s="4"/>
      <c r="H61" s="4"/>
      <c r="I61" s="5"/>
      <c r="J61" s="5"/>
      <c r="K61" s="5"/>
      <c r="L61" s="1"/>
      <c r="M61" s="1"/>
      <c r="N61" s="1"/>
    </row>
    <row r="62" ht="12.75">
      <c r="A62" s="2"/>
      <c r="B62" s="3"/>
      <c r="C62" s="4"/>
      <c r="D62" s="4"/>
      <c r="E62" s="4"/>
      <c r="F62" s="4"/>
      <c r="G62" s="4"/>
      <c r="H62" s="4"/>
      <c r="I62" s="5"/>
      <c r="J62" s="5"/>
      <c r="K62" s="5"/>
      <c r="L62" s="1"/>
      <c r="M62" s="1"/>
      <c r="N62" s="1"/>
    </row>
    <row r="63" ht="12.75">
      <c r="A63" s="2"/>
      <c r="B63" s="3"/>
      <c r="C63" s="4"/>
      <c r="D63" s="4"/>
      <c r="E63" s="4"/>
      <c r="F63" s="4"/>
      <c r="G63" s="4"/>
      <c r="H63" s="4"/>
      <c r="I63" s="5"/>
      <c r="J63" s="5"/>
      <c r="K63" s="5"/>
      <c r="L63" s="1"/>
      <c r="M63" s="1"/>
      <c r="N63" s="1"/>
    </row>
    <row r="64" ht="12.75">
      <c r="A64" s="2"/>
      <c r="B64" s="3"/>
      <c r="C64" s="4"/>
      <c r="D64" s="4"/>
      <c r="E64" s="4"/>
      <c r="F64" s="4"/>
      <c r="G64" s="4"/>
      <c r="H64" s="4"/>
      <c r="I64" s="5"/>
      <c r="J64" s="5"/>
      <c r="K64" s="5"/>
      <c r="L64" s="1"/>
      <c r="M64" s="1"/>
      <c r="N64" s="1"/>
    </row>
    <row r="65" ht="12.75">
      <c r="A65" s="2"/>
      <c r="B65" s="3"/>
      <c r="C65" s="4"/>
      <c r="D65" s="4"/>
      <c r="E65" s="4"/>
      <c r="F65" s="4"/>
      <c r="G65" s="4"/>
      <c r="H65" s="4"/>
      <c r="I65" s="5"/>
      <c r="J65" s="5"/>
      <c r="K65" s="5"/>
      <c r="L65" s="1"/>
      <c r="M65" s="1"/>
      <c r="N65" s="1"/>
    </row>
    <row r="66" ht="12.75">
      <c r="A66" s="2"/>
      <c r="B66" s="3"/>
      <c r="C66" s="4"/>
      <c r="D66" s="4"/>
      <c r="E66" s="4"/>
      <c r="F66" s="4"/>
      <c r="G66" s="4"/>
      <c r="H66" s="4"/>
      <c r="I66" s="5"/>
      <c r="J66" s="5"/>
      <c r="K66" s="5"/>
      <c r="L66" s="1"/>
      <c r="M66" s="1"/>
      <c r="N66" s="1"/>
    </row>
    <row r="67" ht="12.75">
      <c r="A67" s="2"/>
      <c r="B67" s="3"/>
      <c r="C67" s="4"/>
      <c r="D67" s="4"/>
      <c r="E67" s="4"/>
      <c r="F67" s="4"/>
      <c r="G67" s="4"/>
      <c r="H67" s="4"/>
      <c r="I67" s="5"/>
      <c r="J67" s="5"/>
      <c r="K67" s="5"/>
      <c r="L67" s="1"/>
      <c r="M67" s="1"/>
      <c r="N67" s="1"/>
    </row>
    <row r="68" ht="12.75">
      <c r="A68" s="2"/>
      <c r="B68" s="3"/>
      <c r="C68" s="4"/>
      <c r="D68" s="4"/>
      <c r="E68" s="4"/>
      <c r="F68" s="4"/>
      <c r="G68" s="4"/>
      <c r="H68" s="4"/>
      <c r="I68" s="5"/>
      <c r="J68" s="5"/>
      <c r="K68" s="5"/>
      <c r="L68" s="1"/>
      <c r="M68" s="1"/>
      <c r="N68" s="1"/>
    </row>
    <row r="69" ht="12.75">
      <c r="A69" s="2"/>
      <c r="B69" s="3"/>
      <c r="C69" s="4"/>
      <c r="D69" s="4"/>
      <c r="E69" s="4"/>
      <c r="F69" s="4"/>
      <c r="G69" s="4"/>
      <c r="H69" s="4"/>
      <c r="I69" s="5"/>
      <c r="J69" s="5"/>
      <c r="K69" s="5"/>
      <c r="L69" s="1"/>
      <c r="M69" s="1"/>
      <c r="N69" s="1"/>
    </row>
    <row r="70" ht="12.75">
      <c r="A70" s="2"/>
      <c r="B70" s="3"/>
      <c r="C70" s="4"/>
      <c r="D70" s="4"/>
      <c r="E70" s="4"/>
      <c r="F70" s="4"/>
      <c r="G70" s="4"/>
      <c r="H70" s="4"/>
      <c r="I70" s="5"/>
      <c r="J70" s="5"/>
      <c r="K70" s="5"/>
      <c r="L70" s="1"/>
      <c r="M70" s="1"/>
      <c r="N70" s="1"/>
    </row>
    <row r="71" ht="12.75">
      <c r="A71" s="2"/>
      <c r="B71" s="3"/>
      <c r="C71" s="4"/>
      <c r="D71" s="4"/>
      <c r="E71" s="4"/>
      <c r="F71" s="4"/>
      <c r="G71" s="4"/>
      <c r="H71" s="4"/>
      <c r="I71" s="5"/>
      <c r="J71" s="5"/>
      <c r="K71" s="5"/>
      <c r="L71" s="1"/>
      <c r="M71" s="1"/>
      <c r="N71" s="1"/>
    </row>
    <row r="72" ht="12.75">
      <c r="A72" s="2"/>
      <c r="B72" s="3"/>
      <c r="C72" s="4"/>
      <c r="D72" s="4"/>
      <c r="E72" s="4"/>
      <c r="F72" s="4"/>
      <c r="G72" s="4"/>
      <c r="H72" s="4"/>
      <c r="I72" s="5"/>
      <c r="J72" s="5"/>
      <c r="K72" s="5"/>
      <c r="L72" s="1"/>
      <c r="M72" s="1"/>
      <c r="N72" s="1"/>
      <c r="O72" s="1"/>
      <c r="P72" s="1"/>
    </row>
    <row r="73" ht="12.75">
      <c r="C73" s="4"/>
      <c r="D73" s="4"/>
      <c r="E73" s="4"/>
      <c r="F73" s="4"/>
      <c r="G73" s="4"/>
      <c r="H73" s="4"/>
      <c r="I73" s="5"/>
      <c r="J73" s="5"/>
      <c r="K73" s="5"/>
      <c r="L73" s="1"/>
      <c r="M73" s="1"/>
      <c r="N73" s="1"/>
      <c r="O73" s="1"/>
      <c r="P73" s="1"/>
    </row>
    <row r="74" ht="12.75">
      <c r="C74" s="4"/>
      <c r="D74" s="4"/>
      <c r="E74" s="4"/>
      <c r="F74" s="4"/>
      <c r="G74" s="4"/>
      <c r="H74" s="4"/>
      <c r="I74" s="5"/>
      <c r="J74" s="5"/>
      <c r="K74" s="5"/>
      <c r="L74" s="1"/>
      <c r="M74" s="1"/>
      <c r="N74" s="1"/>
    </row>
    <row r="75" ht="12.75">
      <c r="C75" s="4"/>
      <c r="D75" s="4"/>
      <c r="E75" s="4"/>
      <c r="F75" s="4"/>
      <c r="G75" s="4"/>
      <c r="H75" s="4"/>
      <c r="I75" s="5"/>
      <c r="J75" s="5"/>
      <c r="K75" s="5"/>
      <c r="L75" s="1"/>
      <c r="M75" s="1"/>
      <c r="N75" s="1"/>
    </row>
    <row r="76" ht="12.75">
      <c r="A76" s="2"/>
      <c r="B76" s="3"/>
      <c r="C76" s="4"/>
      <c r="D76" s="4"/>
      <c r="E76" s="4"/>
      <c r="F76" s="4"/>
      <c r="G76" s="4"/>
      <c r="H76" s="4"/>
      <c r="I76" s="5"/>
      <c r="J76" s="5"/>
      <c r="K76" s="5"/>
      <c r="L76" s="1"/>
      <c r="M76" s="1"/>
      <c r="N76" s="1"/>
    </row>
    <row r="77" ht="12.75">
      <c r="A77" s="2"/>
      <c r="B77" s="3"/>
      <c r="C77" s="4"/>
      <c r="D77" s="4"/>
      <c r="E77" s="4"/>
      <c r="F77" s="4"/>
      <c r="G77" s="4"/>
      <c r="H77" s="4"/>
      <c r="I77" s="5"/>
      <c r="J77" s="5"/>
      <c r="K77" s="5"/>
      <c r="L77" s="1"/>
      <c r="M77" s="1"/>
      <c r="N77" s="1"/>
    </row>
    <row r="78" ht="12.75">
      <c r="A78" s="2"/>
      <c r="B78" s="3"/>
      <c r="C78" s="4"/>
      <c r="D78" s="4"/>
      <c r="E78" s="4"/>
      <c r="F78" s="4"/>
      <c r="G78" s="4"/>
      <c r="H78" s="4"/>
      <c r="I78" s="5"/>
      <c r="J78" s="5"/>
      <c r="K78" s="5"/>
      <c r="L78" s="1"/>
      <c r="M78" s="1"/>
      <c r="N78" s="1"/>
    </row>
    <row r="79" ht="12.75">
      <c r="A79" s="2"/>
      <c r="B79" s="3"/>
      <c r="C79" s="4"/>
      <c r="D79" s="4"/>
      <c r="G79" s="4"/>
      <c r="H79" s="4"/>
      <c r="I79" s="5"/>
      <c r="J79" s="5"/>
      <c r="K79" s="5"/>
      <c r="L79" s="1"/>
      <c r="M79" s="1"/>
      <c r="N79" s="1"/>
    </row>
    <row r="80" ht="12.75">
      <c r="A80" s="2"/>
      <c r="B80" s="3"/>
      <c r="C80" s="4"/>
      <c r="D80" s="4"/>
      <c r="E80" s="4"/>
      <c r="F80" s="4"/>
      <c r="G80" s="4"/>
      <c r="H80" s="4"/>
      <c r="I80" s="5"/>
      <c r="J80" s="5"/>
      <c r="K80" s="5"/>
      <c r="L80" s="1"/>
      <c r="M80" s="1"/>
      <c r="N80" s="1"/>
      <c r="O80" s="1"/>
      <c r="P80" s="1"/>
    </row>
    <row r="81" ht="12.75">
      <c r="A81" s="2"/>
      <c r="B81" s="3"/>
      <c r="C81" s="4"/>
      <c r="D81" s="4"/>
      <c r="E81" s="4"/>
      <c r="F81" s="4"/>
      <c r="G81" s="4"/>
      <c r="H81" s="4"/>
      <c r="I81" s="5"/>
      <c r="J81" s="5"/>
      <c r="K81" s="5"/>
      <c r="L81" s="1"/>
      <c r="M81" s="1"/>
      <c r="N81" s="1"/>
    </row>
    <row r="82" ht="12.75">
      <c r="A82" s="2"/>
      <c r="B82" s="3"/>
      <c r="C82" s="4"/>
      <c r="D82" s="4"/>
      <c r="E82" s="4"/>
      <c r="F82" s="4"/>
      <c r="G82" s="4"/>
      <c r="H82" s="4"/>
      <c r="I82" s="5"/>
      <c r="J82" s="5"/>
      <c r="K82" s="5"/>
      <c r="L82" s="1"/>
      <c r="M82" s="1"/>
      <c r="N82" s="1"/>
    </row>
    <row r="83" ht="12.75">
      <c r="A83" s="2"/>
      <c r="B83" s="3"/>
      <c r="C83" s="4"/>
      <c r="D83" s="4"/>
      <c r="E83" s="4"/>
      <c r="F83" s="4"/>
      <c r="G83" s="4"/>
      <c r="H83" s="4"/>
      <c r="I83" s="5"/>
      <c r="J83" s="5"/>
      <c r="K83" s="5"/>
      <c r="L83" s="1"/>
      <c r="M83" s="1"/>
      <c r="N83" s="1"/>
    </row>
    <row r="84" ht="12.75">
      <c r="A84" s="2"/>
      <c r="B84" s="3"/>
      <c r="C84" s="4"/>
      <c r="D84" s="4"/>
      <c r="E84" s="4"/>
      <c r="F84" s="4"/>
      <c r="G84" s="4"/>
      <c r="H84" s="4"/>
      <c r="I84" s="5"/>
      <c r="J84" s="5"/>
      <c r="K84" s="5"/>
      <c r="L84" s="1"/>
      <c r="M84" s="1"/>
      <c r="N84" s="1"/>
    </row>
    <row r="85" ht="12.75">
      <c r="A85" s="2"/>
      <c r="B85" s="3"/>
      <c r="C85" s="4"/>
      <c r="D85" s="4"/>
      <c r="E85" s="4"/>
      <c r="F85" s="4"/>
      <c r="G85" s="4"/>
      <c r="H85" s="4"/>
      <c r="I85" s="5"/>
      <c r="J85" s="5"/>
      <c r="K85" s="5"/>
      <c r="L85" s="1"/>
      <c r="M85" s="1"/>
      <c r="N85" s="1"/>
    </row>
    <row r="86" ht="12.75">
      <c r="A86" s="2"/>
      <c r="B86" s="3"/>
      <c r="C86" s="4"/>
      <c r="D86" s="4"/>
      <c r="E86" s="4"/>
      <c r="F86" s="4"/>
      <c r="G86" s="4"/>
      <c r="H86" s="4"/>
      <c r="I86" s="5"/>
      <c r="J86" s="5"/>
      <c r="K86" s="5"/>
      <c r="L86" s="1"/>
      <c r="M86" s="1"/>
      <c r="N86" s="1"/>
    </row>
    <row r="87" ht="12.75">
      <c r="A87" s="2"/>
      <c r="B87" s="3"/>
      <c r="C87" s="4"/>
      <c r="D87" s="4"/>
      <c r="E87" s="4"/>
      <c r="F87" s="4"/>
      <c r="G87" s="4"/>
      <c r="H87" s="4"/>
      <c r="I87" s="5"/>
      <c r="J87" s="5"/>
      <c r="K87" s="5"/>
      <c r="L87" s="1"/>
      <c r="M87" s="1"/>
      <c r="N87" s="1"/>
    </row>
    <row r="88" ht="12.75">
      <c r="A88" s="2"/>
      <c r="B88" s="3"/>
      <c r="C88" s="4"/>
      <c r="D88" s="4"/>
      <c r="E88" s="4"/>
      <c r="F88" s="4"/>
      <c r="G88" s="4"/>
      <c r="H88" s="4"/>
      <c r="I88" s="5"/>
      <c r="J88" s="5"/>
      <c r="K88" s="5"/>
      <c r="L88" s="1"/>
      <c r="M88" s="1"/>
      <c r="N88" s="1"/>
    </row>
    <row r="89" ht="12.75">
      <c r="A89" s="2"/>
      <c r="B89" s="3"/>
      <c r="C89" s="4"/>
      <c r="D89" s="4"/>
      <c r="E89" s="4"/>
      <c r="F89" s="4"/>
      <c r="G89" s="4"/>
      <c r="H89" s="4"/>
      <c r="I89" s="5"/>
      <c r="J89" s="5"/>
      <c r="K89" s="5"/>
      <c r="L89" s="1"/>
      <c r="M89" s="1"/>
      <c r="N89" s="1"/>
    </row>
    <row r="90" ht="12.75">
      <c r="A90" s="2"/>
      <c r="B90" s="3"/>
      <c r="C90" s="4"/>
      <c r="D90" s="4"/>
      <c r="E90" s="4"/>
      <c r="F90" s="4"/>
      <c r="G90" s="4"/>
      <c r="H90" s="4"/>
      <c r="I90" s="5"/>
      <c r="L90" s="1"/>
      <c r="M90" s="1"/>
      <c r="N90" s="1"/>
    </row>
    <row r="91" ht="12.75">
      <c r="A91" s="2"/>
      <c r="B91" s="3"/>
      <c r="C91" s="4"/>
      <c r="D91" s="4"/>
      <c r="F91" s="4"/>
      <c r="G91" s="4"/>
      <c r="H91" s="4"/>
      <c r="I91" s="5"/>
      <c r="K91" s="5"/>
      <c r="L91" s="1"/>
      <c r="M91" s="1"/>
      <c r="N91" s="1"/>
    </row>
    <row r="92" ht="12.75">
      <c r="A92" s="2"/>
      <c r="B92" s="3"/>
      <c r="C92" s="4"/>
      <c r="D92" s="4"/>
      <c r="E92" s="4"/>
      <c r="F92" s="4"/>
      <c r="G92" s="4"/>
      <c r="H92" s="4"/>
      <c r="I92" s="5"/>
      <c r="J92" s="5"/>
      <c r="L92" s="1"/>
      <c r="M92" s="1"/>
      <c r="N92" s="1"/>
    </row>
    <row r="93" ht="12.75">
      <c r="C93" s="4"/>
      <c r="L93" s="1"/>
      <c r="M93" s="1"/>
      <c r="N93" s="1"/>
    </row>
    <row r="94" ht="12.75">
      <c r="C94" s="4"/>
      <c r="E94" s="4"/>
      <c r="F94" s="4"/>
      <c r="G94" s="4"/>
      <c r="H94" s="4"/>
      <c r="I94" s="5"/>
      <c r="J94" s="5"/>
      <c r="L94" s="1"/>
      <c r="M94" s="1"/>
      <c r="N94" s="1"/>
    </row>
    <row r="95" ht="12.75">
      <c r="A95" s="2"/>
      <c r="B95" s="3"/>
      <c r="C95" s="4"/>
      <c r="L95" s="1"/>
      <c r="M95" s="1"/>
      <c r="N95" s="1"/>
    </row>
    <row r="96" ht="12.75">
      <c r="C96" s="4"/>
      <c r="L96" s="1"/>
      <c r="M96" s="1"/>
      <c r="N96" s="1"/>
    </row>
    <row r="97" ht="12.75">
      <c r="C97" s="4"/>
      <c r="L97" s="1"/>
      <c r="M97" s="1"/>
      <c r="N97" s="1"/>
    </row>
    <row r="98" ht="12.75">
      <c r="C98" s="4"/>
      <c r="L98" s="1"/>
      <c r="M98" s="1"/>
      <c r="N98" s="1"/>
    </row>
    <row r="99" ht="12.75">
      <c r="C99" s="4"/>
      <c r="L99" s="1"/>
      <c r="M99" s="1"/>
      <c r="N99" s="1"/>
    </row>
    <row r="100" ht="12.75">
      <c r="C100" s="4"/>
    </row>
    <row r="101" ht="12.75">
      <c r="C101" s="4"/>
      <c r="L101" s="1"/>
      <c r="M101" s="1"/>
      <c r="N101" s="1"/>
    </row>
    <row r="102" ht="12.75">
      <c r="C102" s="4"/>
    </row>
    <row r="103" ht="12.75">
      <c r="C103" s="4"/>
    </row>
    <row r="104" ht="12.75">
      <c r="C104" s="4"/>
    </row>
    <row r="105" ht="12.75">
      <c r="C105" s="4"/>
    </row>
    <row r="106" ht="12.75">
      <c r="C106" s="4"/>
    </row>
    <row r="107" ht="12.75">
      <c r="C107" s="4"/>
    </row>
  </sheetData>
  <mergeCells count="1">
    <mergeCell ref="A3:K3"/>
  </mergeCells>
  <printOptions headings="0" gridLines="0"/>
  <pageMargins left="0.39370078740157477" right="0.19685039370078738" top="0.39370078740157477" bottom="0.39370078740157477" header="0.27559055118110237" footer="0.15748031496062992"/>
  <pageSetup paperSize="9" scale="58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2025-04-10T11:24:29Z</dcterms:modified>
</cp:coreProperties>
</file>