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7.25" sheetId="1" state="visible" r:id="rId1"/>
  </sheets>
  <definedNames>
    <definedName name="_xlnm._FilterDatabase" localSheetId="0" hidden="1">'на 01.07.25'!$A$6:$K$51</definedName>
    <definedName name="Print_Titles" localSheetId="0" hidden="0">'на 01.07.25'!$6:$6</definedName>
    <definedName name="_xlnm.Print_Area" localSheetId="0" hidden="0">'на 01.07.25'!$A$1:$K$51</definedName>
  </definedNames>
  <calcPr/>
</workbook>
</file>

<file path=xl/sharedStrings.xml><?xml version="1.0" encoding="utf-8"?>
<sst xmlns="http://schemas.openxmlformats.org/spreadsheetml/2006/main" count="101" uniqueCount="101">
  <si>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</si>
  <si>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</si>
  <si>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июля 2025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</si>
  <si>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</si>
  <si>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</si>
  <si>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</si>
  <si>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01.07.2024г  (в сопост. условиях 2025г)</t>
  </si>
  <si>
    <t xml:space="preserve">Уточненный годовой план 2025 года </t>
  </si>
  <si>
    <t xml:space="preserve">План января - июня 2025г.</t>
  </si>
  <si>
    <t xml:space="preserve">Факт на 01.07.2025г. </t>
  </si>
  <si>
    <t xml:space="preserve">Отклонение факта отч.периода от плана отч.периода 2025 года</t>
  </si>
  <si>
    <t xml:space="preserve">Исполн. плана отч. периода 2025 года</t>
  </si>
  <si>
    <t xml:space="preserve">Исполн. плана 2025 года</t>
  </si>
  <si>
    <t xml:space="preserve">Откл. факта 2025г. от факта 2024г. </t>
  </si>
  <si>
    <t xml:space="preserve">Факт 2025г. к факту 2024г. соп.у.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</si>
  <si>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</si>
  <si>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</si>
  <si>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</si>
  <si>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</si>
  <si>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</si>
  <si>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1 03 03000 01 0000 110</t>
  </si>
  <si>
    <t xml:space="preserve">Туристический налог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</si>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</sst>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3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8.000000"/>
      <name val="Times New Roman"/>
    </font>
    <font>
      <sz val="14.000000"/>
      <name val="Times New Roman"/>
    </font>
    <font>
      <sz val="16.000000"/>
      <name val="Times New Roman"/>
    </font>
    <font>
      <i/>
      <sz val="8.000000"/>
      <name val="Times New Roman"/>
    </font>
    <font>
      <i/>
      <sz val="12.000000"/>
      <name val="Times New Roman"/>
    </font>
    <font>
      <b/>
      <sz val="12.000000"/>
      <name val="Times New Roman"/>
    </font>
    <font>
      <b/>
      <i/>
      <sz val="8.000000"/>
      <name val="Times New Roman"/>
    </font>
    <font>
      <b/>
      <sz val="8.000000"/>
      <name val="Times New Roman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43">
    <xf fontId="0" fillId="0" borderId="0" numFmtId="0" xfId="0"/>
    <xf fontId="1" fillId="0" borderId="0" numFmtId="0" xfId="0" applyFont="1" applyAlignment="1">
      <alignment vertical="center"/>
    </xf>
    <xf fontId="4" fillId="0" borderId="0" numFmtId="49" xfId="0" applyNumberFormat="1" applyFont="1" applyAlignment="1">
      <alignment horizontal="left" vertical="center"/>
    </xf>
    <xf fontId="1" fillId="0" borderId="0" numFmtId="0" xfId="0" applyFont="1" applyAlignment="1">
      <alignment vertical="top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1" fillId="0" borderId="0" numFmtId="0" xfId="0" applyFont="1" applyAlignment="1">
      <alignment vertical="center" wrapText="1"/>
    </xf>
    <xf fontId="5" fillId="0" borderId="0" numFmtId="0" xfId="0" applyFont="1" applyAlignment="1">
      <alignment vertical="center" wrapText="1"/>
    </xf>
    <xf fontId="1" fillId="0" borderId="0" numFmtId="0" xfId="0" applyFont="1" applyAlignment="1">
      <alignment horizontal="right" vertical="center"/>
    </xf>
    <xf fontId="4" fillId="0" borderId="0" numFmtId="0" xfId="0" applyFont="1" applyAlignment="1">
      <alignment horizontal="left" vertical="center"/>
    </xf>
    <xf fontId="1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right" vertical="center" wrapText="1"/>
    </xf>
    <xf fontId="6" fillId="0" borderId="0" numFmtId="166" xfId="0" applyNumberFormat="1" applyFont="1" applyAlignment="1">
      <alignment horizontal="center" vertical="center"/>
    </xf>
    <xf fontId="1" fillId="0" borderId="0" numFmtId="166" xfId="0" applyNumberFormat="1" applyFont="1" applyAlignment="1">
      <alignment horizontal="center" vertical="top"/>
    </xf>
    <xf fontId="7" fillId="0" borderId="0" numFmtId="166" xfId="0" applyNumberFormat="1" applyFont="1" applyAlignment="1">
      <alignment horizontal="left" vertical="center"/>
    </xf>
    <xf fontId="8" fillId="0" borderId="0" numFmtId="166" xfId="0" applyNumberFormat="1" applyFont="1" applyAlignment="1">
      <alignment vertical="top" wrapText="1"/>
    </xf>
    <xf fontId="8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 wrapText="1"/>
    </xf>
    <xf fontId="1" fillId="0" borderId="0" numFmtId="165" xfId="0" applyNumberFormat="1" applyFont="1" applyAlignment="1">
      <alignment horizontal="right" vertical="center"/>
    </xf>
    <xf fontId="9" fillId="0" borderId="0" numFmtId="0" xfId="0" applyFont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1" numFmtId="164" xfId="1" applyNumberFormat="1" applyFont="1" applyBorder="1" applyAlignment="1" applyProtection="1">
      <alignment horizontal="center" vertical="top" wrapText="1"/>
    </xf>
    <xf fontId="9" fillId="0" borderId="1" numFmtId="164" xfId="1" applyNumberFormat="1" applyFont="1" applyBorder="1" applyAlignment="1">
      <alignment horizontal="center" vertical="top" wrapText="1"/>
    </xf>
    <xf fontId="9" fillId="0" borderId="1" numFmtId="3" xfId="0" applyNumberFormat="1" applyFont="1" applyBorder="1" applyAlignment="1">
      <alignment horizontal="center" vertical="top" wrapText="1"/>
    </xf>
    <xf fontId="9" fillId="0" borderId="1" numFmtId="165" xfId="0" applyNumberFormat="1" applyFont="1" applyBorder="1" applyAlignment="1">
      <alignment horizontal="center" vertical="top" wrapText="1"/>
    </xf>
    <xf fontId="9" fillId="0" borderId="0" numFmtId="0" xfId="0" applyFont="1" applyAlignment="1">
      <alignment vertical="center"/>
    </xf>
    <xf fontId="10" fillId="0" borderId="1" numFmtId="166" xfId="0" applyNumberFormat="1" applyFont="1" applyBorder="1" applyAlignment="1">
      <alignment horizontal="left" vertical="center"/>
    </xf>
    <xf fontId="9" fillId="0" borderId="1" numFmtId="166" xfId="0" applyNumberFormat="1" applyFont="1" applyBorder="1" applyAlignment="1">
      <alignment vertical="center" wrapText="1"/>
    </xf>
    <xf fontId="9" fillId="0" borderId="1" numFmtId="164" xfId="1" applyNumberFormat="1" applyFont="1" applyBorder="1" applyAlignment="1" applyProtection="1">
      <alignment horizontal="right" vertical="center" wrapText="1"/>
    </xf>
    <xf fontId="9" fillId="0" borderId="1" numFmtId="164" xfId="1" applyNumberFormat="1" applyFont="1" applyBorder="1" applyAlignment="1">
      <alignment horizontal="right" vertical="center" wrapText="1"/>
    </xf>
    <xf fontId="9" fillId="0" borderId="1" numFmtId="167" xfId="7" applyNumberFormat="1" applyFont="1" applyBorder="1" applyAlignment="1" applyProtection="1">
      <alignment horizontal="right" vertical="center" wrapText="1"/>
    </xf>
    <xf fontId="4" fillId="0" borderId="1" numFmtId="166" xfId="0" applyNumberFormat="1" applyFont="1" applyBorder="1" applyAlignment="1">
      <alignment horizontal="left" vertical="center"/>
    </xf>
    <xf fontId="1" fillId="0" borderId="1" numFmtId="166" xfId="0" applyNumberFormat="1" applyFont="1" applyBorder="1" applyAlignment="1">
      <alignment vertical="top" wrapText="1"/>
    </xf>
    <xf fontId="1" fillId="0" borderId="1" numFmtId="164" xfId="1" applyNumberFormat="1" applyFont="1" applyBorder="1" applyAlignment="1" applyProtection="1">
      <alignment horizontal="right" vertical="center" wrapText="1"/>
    </xf>
    <xf fontId="1" fillId="0" borderId="1" numFmtId="164" xfId="1" applyNumberFormat="1" applyFont="1" applyBorder="1" applyAlignment="1">
      <alignment horizontal="right" vertical="center" wrapText="1"/>
    </xf>
    <xf fontId="1" fillId="0" borderId="1" numFmtId="167" xfId="7" applyNumberFormat="1" applyFont="1" applyBorder="1" applyAlignment="1" applyProtection="1">
      <alignment horizontal="right" vertical="center" wrapText="1"/>
    </xf>
    <xf fontId="8" fillId="0" borderId="0" numFmtId="0" xfId="0" applyFont="1" applyAlignment="1">
      <alignment vertical="center"/>
    </xf>
    <xf fontId="11" fillId="0" borderId="1" numFmtId="166" xfId="0" applyNumberFormat="1" applyFont="1" applyBorder="1" applyAlignment="1">
      <alignment horizontal="left" vertical="center"/>
    </xf>
    <xf fontId="9" fillId="0" borderId="1" numFmtId="166" xfId="0" applyNumberFormat="1" applyFont="1" applyBorder="1" applyAlignment="1">
      <alignment horizontal="center" vertical="center" wrapText="1"/>
    </xf>
    <xf fontId="9" fillId="0" borderId="1" numFmtId="166" xfId="0" applyNumberFormat="1" applyFont="1" applyBorder="1" applyAlignment="1">
      <alignment horizontal="left" vertical="center" wrapText="1"/>
    </xf>
    <xf fontId="11" fillId="0" borderId="1" numFmtId="0" xfId="0" applyFont="1" applyBorder="1" applyAlignment="1">
      <alignment horizontal="left" vertical="center"/>
    </xf>
    <xf fontId="9" fillId="0" borderId="1" numFmtId="166" xfId="0" applyNumberFormat="1" applyFont="1" applyBorder="1" applyAlignment="1">
      <alignment vertical="top" wrapText="1"/>
    </xf>
    <xf fontId="12" fillId="0" borderId="0" numFmtId="164" xfId="0" applyNumberFormat="1" applyFont="1" applyAlignment="1">
      <alignment vertical="center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topLeftCell="A1" zoomScale="90" workbookViewId="0">
      <pane ySplit="6" topLeftCell="A7" activePane="bottomLeft" state="frozen"/>
      <selection activeCell="D34" activeCellId="0" sqref="D34"/>
    </sheetView>
  </sheetViews>
  <sheetFormatPr defaultColWidth="15.19921875" defaultRowHeight="15"/>
  <cols>
    <col customWidth="1" hidden="1" min="1" max="1" style="2" width="14.50390625"/>
    <col customWidth="1" min="2" max="2" style="3" width="50.125"/>
    <col customWidth="1" min="3" max="3" style="4" width="12.625"/>
    <col customWidth="1" min="4" max="4" style="4" width="14.875"/>
    <col customWidth="1" min="5" max="5" style="4" width="13.00390625"/>
    <col customWidth="1" min="6" max="6" style="4" width="13.125"/>
    <col customWidth="1" min="7" max="7" style="4" width="12.50390625"/>
    <col customWidth="1" min="8" max="8" style="4" width="9.75390625"/>
    <col customWidth="1" min="9" max="9" style="5" width="8.375"/>
    <col customWidth="1" min="10" max="10" style="5" width="11.375"/>
    <col customWidth="1" min="11" max="11" style="5" width="9.50390625"/>
    <col min="12" max="16384" style="1" width="15.19921875"/>
  </cols>
  <sheetData>
    <row r="1" ht="17.25">
      <c r="B1" s="3"/>
      <c r="C1" s="6"/>
      <c r="D1" s="7"/>
      <c r="E1" s="7"/>
      <c r="F1" s="7"/>
      <c r="G1" s="7"/>
      <c r="H1" s="7"/>
      <c r="I1" s="7"/>
      <c r="J1" s="7"/>
      <c r="K1" s="8" t="s">
        <v>0</v>
      </c>
      <c r="L1" s="1"/>
      <c r="M1" s="1"/>
      <c r="N1" s="1"/>
    </row>
    <row r="2" ht="17.25">
      <c r="A2" s="9"/>
      <c r="B2" s="3"/>
      <c r="C2" s="10"/>
      <c r="D2" s="11"/>
      <c r="E2" s="11"/>
      <c r="F2" s="11"/>
      <c r="G2" s="11"/>
      <c r="H2" s="11"/>
      <c r="I2" s="11"/>
      <c r="J2" s="11"/>
      <c r="K2" s="8" t="s">
        <v>1</v>
      </c>
      <c r="L2" s="1"/>
      <c r="M2" s="1"/>
      <c r="N2" s="1"/>
    </row>
    <row r="3" ht="17.25">
      <c r="A3" s="9"/>
      <c r="B3" s="3"/>
      <c r="C3" s="10"/>
      <c r="D3" s="11"/>
      <c r="E3" s="11"/>
      <c r="F3" s="11"/>
      <c r="G3" s="11"/>
      <c r="H3" s="11"/>
      <c r="I3" s="11"/>
      <c r="J3" s="11"/>
      <c r="K3" s="8"/>
      <c r="L3" s="1"/>
      <c r="M3" s="1"/>
      <c r="N3" s="1"/>
    </row>
    <row r="4" ht="19.5">
      <c r="A4" s="12" t="s">
        <v>2</v>
      </c>
      <c r="B4" s="13"/>
      <c r="C4" s="12"/>
      <c r="D4" s="12"/>
      <c r="E4" s="12"/>
      <c r="F4" s="12"/>
      <c r="G4" s="12"/>
      <c r="H4" s="12"/>
      <c r="I4" s="12"/>
      <c r="J4" s="12"/>
      <c r="K4" s="12"/>
      <c r="L4" s="1"/>
      <c r="M4" s="1"/>
      <c r="N4" s="1"/>
    </row>
    <row r="5" ht="15">
      <c r="A5" s="14"/>
      <c r="B5" s="15"/>
      <c r="C5" s="16"/>
      <c r="D5" s="16"/>
      <c r="E5" s="16"/>
      <c r="F5" s="17"/>
      <c r="G5" s="16"/>
      <c r="H5" s="16"/>
      <c r="I5" s="5"/>
      <c r="J5" s="5"/>
      <c r="K5" s="18" t="s">
        <v>3</v>
      </c>
      <c r="L5" s="1"/>
      <c r="M5" s="1"/>
      <c r="N5" s="1"/>
    </row>
    <row r="6" s="19" customFormat="1" ht="90">
      <c r="A6" s="20" t="s">
        <v>4</v>
      </c>
      <c r="B6" s="20" t="s">
        <v>5</v>
      </c>
      <c r="C6" s="21" t="s">
        <v>6</v>
      </c>
      <c r="D6" s="22" t="s">
        <v>7</v>
      </c>
      <c r="E6" s="22" t="s">
        <v>8</v>
      </c>
      <c r="F6" s="22" t="s">
        <v>9</v>
      </c>
      <c r="G6" s="23" t="s">
        <v>10</v>
      </c>
      <c r="H6" s="23" t="s">
        <v>11</v>
      </c>
      <c r="I6" s="24" t="s">
        <v>12</v>
      </c>
      <c r="J6" s="24" t="s">
        <v>13</v>
      </c>
      <c r="K6" s="24" t="s">
        <v>14</v>
      </c>
      <c r="L6" s="19"/>
      <c r="M6" s="19"/>
      <c r="N6" s="19"/>
      <c r="O6" s="19"/>
      <c r="P6" s="19"/>
      <c r="Q6" s="19"/>
      <c r="R6" s="19"/>
      <c r="S6" s="19"/>
      <c r="T6" s="19"/>
    </row>
    <row r="7" s="25" customFormat="1" ht="23.25" customHeight="1">
      <c r="A7" s="26"/>
      <c r="B7" s="27" t="s">
        <v>15</v>
      </c>
      <c r="C7" s="28">
        <f>SUM(C8:C18)</f>
        <v>8769091.6999999993</v>
      </c>
      <c r="D7" s="29">
        <f>D8+D9+D10+D11+D12+D13+D14+D15+D16+D17+D18</f>
        <v>28065221.000000004</v>
      </c>
      <c r="E7" s="29">
        <f>E8+E9+E10+E11+E12+E13+E14+E15+E16+E17+E18</f>
        <v>10143730.000000002</v>
      </c>
      <c r="F7" s="29">
        <f>F8+F9+F10+F11+F12+F13+F14+F15+F16+F17+F18</f>
        <v>10188844.299999999</v>
      </c>
      <c r="G7" s="28">
        <f t="shared" ref="G7:G9" si="0">F7-E7</f>
        <v>45114.29999999702</v>
      </c>
      <c r="H7" s="30">
        <f t="shared" ref="H7:H9" si="1">IFERROR(F7/E7,"")</f>
        <v>1.0044475059963147</v>
      </c>
      <c r="I7" s="30">
        <f t="shared" ref="I7:I9" si="2">IFERROR(F7/D7,"")</f>
        <v>0.36304165572043767</v>
      </c>
      <c r="J7" s="28">
        <f t="shared" ref="J7:J9" si="3">F7-C7</f>
        <v>1419752.5999999996</v>
      </c>
      <c r="K7" s="30">
        <f t="shared" ref="K7:K9" si="4">IFERROR(F7/C7,"")</f>
        <v>1.161904179882165</v>
      </c>
      <c r="L7" s="25"/>
      <c r="M7" s="25"/>
      <c r="N7" s="25"/>
      <c r="O7" s="25"/>
      <c r="P7" s="25"/>
      <c r="Q7" s="25"/>
      <c r="R7" s="25"/>
    </row>
    <row r="8" ht="15">
      <c r="A8" s="31" t="s">
        <v>16</v>
      </c>
      <c r="B8" s="32" t="s">
        <v>17</v>
      </c>
      <c r="C8" s="33">
        <v>6695142.0999999996</v>
      </c>
      <c r="D8" s="34">
        <v>21478832.199999999</v>
      </c>
      <c r="E8" s="34">
        <v>7639109.4000000004</v>
      </c>
      <c r="F8" s="34">
        <v>7639109.4000000004</v>
      </c>
      <c r="G8" s="33">
        <f t="shared" si="0"/>
        <v>0</v>
      </c>
      <c r="H8" s="35">
        <f t="shared" si="1"/>
        <v>1</v>
      </c>
      <c r="I8" s="35">
        <f t="shared" si="2"/>
        <v>0.35565757620658728</v>
      </c>
      <c r="J8" s="33">
        <f t="shared" si="3"/>
        <v>943967.30000000075</v>
      </c>
      <c r="K8" s="35">
        <f t="shared" si="4"/>
        <v>1.1409928700393082</v>
      </c>
      <c r="L8" s="1"/>
      <c r="M8" s="1"/>
      <c r="N8" s="1"/>
      <c r="O8" s="1"/>
      <c r="P8" s="1"/>
      <c r="Q8" s="1"/>
    </row>
    <row r="9" ht="30">
      <c r="A9" s="31" t="s">
        <v>18</v>
      </c>
      <c r="B9" s="32" t="s">
        <v>19</v>
      </c>
      <c r="C9" s="33">
        <v>37090.099999999999</v>
      </c>
      <c r="D9" s="34">
        <v>82008.100000000006</v>
      </c>
      <c r="E9" s="34">
        <v>39411.5</v>
      </c>
      <c r="F9" s="34">
        <v>34401.800000000003</v>
      </c>
      <c r="G9" s="33">
        <f t="shared" si="0"/>
        <v>-5009.6999999999971</v>
      </c>
      <c r="H9" s="35">
        <f t="shared" si="1"/>
        <v>0.87288735521357985</v>
      </c>
      <c r="I9" s="35">
        <f t="shared" si="2"/>
        <v>0.41949270864707267</v>
      </c>
      <c r="J9" s="33">
        <f t="shared" si="3"/>
        <v>-2688.2999999999956</v>
      </c>
      <c r="K9" s="35">
        <f t="shared" si="4"/>
        <v>0.9275197424649706</v>
      </c>
      <c r="L9" s="1"/>
      <c r="M9" s="1"/>
      <c r="N9" s="1"/>
      <c r="O9" s="1"/>
    </row>
    <row r="10" ht="15">
      <c r="A10" s="31" t="s">
        <v>20</v>
      </c>
      <c r="B10" s="32" t="s">
        <v>21</v>
      </c>
      <c r="C10" s="33">
        <v>0</v>
      </c>
      <c r="D10" s="34">
        <v>52994.300000000003</v>
      </c>
      <c r="E10" s="34">
        <v>12000</v>
      </c>
      <c r="F10" s="34">
        <v>8502</v>
      </c>
      <c r="G10" s="33">
        <f t="shared" ref="G10:G51" si="5">F10-E10</f>
        <v>-3498</v>
      </c>
      <c r="H10" s="35">
        <f t="shared" ref="H10:H51" si="6">IFERROR(F10/E10,"")</f>
        <v>0.70850000000000002</v>
      </c>
      <c r="I10" s="35">
        <f t="shared" ref="I10:I51" si="7">IFERROR(F10/D10,"")</f>
        <v>0.16043234838463757</v>
      </c>
      <c r="J10" s="33"/>
      <c r="K10" s="35"/>
      <c r="L10" s="1"/>
      <c r="M10" s="1"/>
      <c r="N10" s="1"/>
      <c r="O10" s="1"/>
      <c r="P10" s="1"/>
      <c r="Q10" s="1"/>
    </row>
    <row r="11" ht="30">
      <c r="A11" s="31" t="s">
        <v>22</v>
      </c>
      <c r="B11" s="32" t="s">
        <v>23</v>
      </c>
      <c r="C11" s="33">
        <v>635118.30000000005</v>
      </c>
      <c r="D11" s="34">
        <v>1259409.1000000001</v>
      </c>
      <c r="E11" s="34">
        <v>683849.40000000002</v>
      </c>
      <c r="F11" s="34">
        <v>671316.59999999998</v>
      </c>
      <c r="G11" s="33">
        <f t="shared" si="5"/>
        <v>-12532.800000000047</v>
      </c>
      <c r="H11" s="35">
        <f t="shared" si="6"/>
        <v>0.9816731578619502</v>
      </c>
      <c r="I11" s="35">
        <f t="shared" si="7"/>
        <v>0.53304093165596467</v>
      </c>
      <c r="J11" s="33">
        <f t="shared" ref="J11:J51" si="8">F11-C11</f>
        <v>36198.29999999993</v>
      </c>
      <c r="K11" s="35">
        <f t="shared" ref="K11:K51" si="9">IFERROR(F11/C11,"")</f>
        <v>1.0569945788052397</v>
      </c>
      <c r="L11" s="1"/>
      <c r="M11" s="1"/>
      <c r="N11" s="1"/>
      <c r="O11" s="1"/>
      <c r="P11" s="1"/>
      <c r="Q11" s="1"/>
    </row>
    <row r="12" ht="30">
      <c r="A12" s="31" t="s">
        <v>24</v>
      </c>
      <c r="B12" s="32" t="s">
        <v>25</v>
      </c>
      <c r="C12" s="33">
        <v>533.20000000000005</v>
      </c>
      <c r="D12" s="34">
        <v>0</v>
      </c>
      <c r="E12" s="34">
        <v>0</v>
      </c>
      <c r="F12" s="34">
        <v>178.30000000000001</v>
      </c>
      <c r="G12" s="33">
        <f t="shared" si="5"/>
        <v>178.30000000000001</v>
      </c>
      <c r="H12" s="35" t="str">
        <f t="shared" si="6"/>
        <v/>
      </c>
      <c r="I12" s="35" t="str">
        <f t="shared" si="7"/>
        <v/>
      </c>
      <c r="J12" s="33">
        <f t="shared" si="8"/>
        <v>-354.90000000000003</v>
      </c>
      <c r="K12" s="35">
        <f t="shared" si="9"/>
        <v>0.3343960990247562</v>
      </c>
      <c r="L12" s="1"/>
      <c r="M12" s="1"/>
      <c r="N12" s="1"/>
      <c r="O12" s="1"/>
      <c r="P12" s="1"/>
      <c r="Q12" s="1"/>
    </row>
    <row r="13" ht="15">
      <c r="A13" s="31" t="s">
        <v>26</v>
      </c>
      <c r="B13" s="32" t="s">
        <v>27</v>
      </c>
      <c r="C13" s="33">
        <v>1056.2</v>
      </c>
      <c r="D13" s="34">
        <v>1208.9000000000001</v>
      </c>
      <c r="E13" s="34">
        <v>899.89999999999998</v>
      </c>
      <c r="F13" s="34">
        <v>1102.5</v>
      </c>
      <c r="G13" s="33">
        <f t="shared" si="5"/>
        <v>202.60000000000002</v>
      </c>
      <c r="H13" s="35">
        <f t="shared" si="6"/>
        <v>1.2251361262362486</v>
      </c>
      <c r="I13" s="35">
        <f t="shared" si="7"/>
        <v>0.9119861030689056</v>
      </c>
      <c r="J13" s="33">
        <f t="shared" si="8"/>
        <v>46.299999999999955</v>
      </c>
      <c r="K13" s="35">
        <f t="shared" si="9"/>
        <v>1.0438363946222307</v>
      </c>
      <c r="L13" s="1"/>
      <c r="M13" s="1"/>
      <c r="N13" s="1"/>
      <c r="O13" s="1"/>
      <c r="P13" s="1"/>
      <c r="Q13" s="1"/>
    </row>
    <row r="14" ht="30">
      <c r="A14" s="31" t="s">
        <v>28</v>
      </c>
      <c r="B14" s="32" t="s">
        <v>29</v>
      </c>
      <c r="C14" s="33">
        <v>283534.79999999999</v>
      </c>
      <c r="D14" s="34">
        <v>615839.40000000002</v>
      </c>
      <c r="E14" s="34">
        <v>313592.29999999999</v>
      </c>
      <c r="F14" s="34">
        <v>326113.59999999998</v>
      </c>
      <c r="G14" s="33">
        <f t="shared" si="5"/>
        <v>12521.299999999988</v>
      </c>
      <c r="H14" s="35">
        <f t="shared" si="6"/>
        <v>1.0399285951855322</v>
      </c>
      <c r="I14" s="35">
        <f t="shared" si="7"/>
        <v>0.52954325429649352</v>
      </c>
      <c r="J14" s="33">
        <f t="shared" si="8"/>
        <v>42578.799999999988</v>
      </c>
      <c r="K14" s="35">
        <f t="shared" si="9"/>
        <v>1.1501713369928488</v>
      </c>
      <c r="L14" s="1"/>
      <c r="M14" s="1"/>
      <c r="N14" s="1"/>
      <c r="O14" s="1"/>
      <c r="P14" s="1"/>
      <c r="Q14" s="1"/>
    </row>
    <row r="15" ht="15">
      <c r="A15" s="31" t="s">
        <v>30</v>
      </c>
      <c r="B15" s="32" t="s">
        <v>31</v>
      </c>
      <c r="C15" s="33">
        <v>63273.400000000001</v>
      </c>
      <c r="D15" s="34">
        <v>1486170.1000000001</v>
      </c>
      <c r="E15" s="34">
        <v>66400</v>
      </c>
      <c r="F15" s="34">
        <v>77631.5</v>
      </c>
      <c r="G15" s="33">
        <f t="shared" si="5"/>
        <v>11231.5</v>
      </c>
      <c r="H15" s="35">
        <f t="shared" si="6"/>
        <v>1.1691490963855422</v>
      </c>
      <c r="I15" s="35">
        <f t="shared" si="7"/>
        <v>0.052235945266292196</v>
      </c>
      <c r="J15" s="33">
        <f t="shared" si="8"/>
        <v>14358.099999999999</v>
      </c>
      <c r="K15" s="35">
        <f t="shared" si="9"/>
        <v>1.2269215815808854</v>
      </c>
      <c r="L15" s="1"/>
      <c r="M15" s="1"/>
      <c r="N15" s="1"/>
      <c r="O15" s="1"/>
      <c r="P15" s="1"/>
      <c r="Q15" s="1"/>
    </row>
    <row r="16" ht="15">
      <c r="A16" s="31" t="s">
        <v>32</v>
      </c>
      <c r="B16" s="32" t="s">
        <v>33</v>
      </c>
      <c r="C16" s="33">
        <v>945445.09999999998</v>
      </c>
      <c r="D16" s="34">
        <v>2439929.7999999998</v>
      </c>
      <c r="E16" s="34">
        <v>1074724</v>
      </c>
      <c r="F16" s="34">
        <v>1114270</v>
      </c>
      <c r="G16" s="33">
        <f t="shared" si="5"/>
        <v>39546</v>
      </c>
      <c r="H16" s="35">
        <f t="shared" si="6"/>
        <v>1.0367964240121184</v>
      </c>
      <c r="I16" s="35">
        <f t="shared" si="7"/>
        <v>0.45668117172879319</v>
      </c>
      <c r="J16" s="33">
        <f t="shared" si="8"/>
        <v>168824.90000000002</v>
      </c>
      <c r="K16" s="35">
        <f t="shared" si="9"/>
        <v>1.1785665820257569</v>
      </c>
      <c r="L16" s="1"/>
      <c r="M16" s="1"/>
      <c r="N16" s="1"/>
      <c r="O16" s="1"/>
      <c r="P16" s="1"/>
      <c r="Q16" s="1"/>
    </row>
    <row r="17" ht="15">
      <c r="A17" s="31" t="s">
        <v>34</v>
      </c>
      <c r="B17" s="32" t="s">
        <v>35</v>
      </c>
      <c r="C17" s="33">
        <v>107898.5</v>
      </c>
      <c r="D17" s="34">
        <v>648829.09999999998</v>
      </c>
      <c r="E17" s="34">
        <v>313743.5</v>
      </c>
      <c r="F17" s="34">
        <v>316218.59999999998</v>
      </c>
      <c r="G17" s="33">
        <f t="shared" si="5"/>
        <v>2475.0999999999767</v>
      </c>
      <c r="H17" s="35">
        <f t="shared" si="6"/>
        <v>1.0078889283762054</v>
      </c>
      <c r="I17" s="35">
        <f t="shared" si="7"/>
        <v>0.48736809122772079</v>
      </c>
      <c r="J17" s="33">
        <f t="shared" si="8"/>
        <v>208320.09999999998</v>
      </c>
      <c r="K17" s="35">
        <f t="shared" si="9"/>
        <v>2.9307043193371545</v>
      </c>
      <c r="L17" s="1"/>
      <c r="M17" s="1"/>
      <c r="N17" s="1"/>
      <c r="O17" s="1"/>
      <c r="P17" s="1"/>
      <c r="Q17" s="1"/>
    </row>
    <row r="18" ht="30">
      <c r="A18" s="31" t="s">
        <v>36</v>
      </c>
      <c r="B18" s="32" t="s">
        <v>37</v>
      </c>
      <c r="C18" s="33">
        <v>0</v>
      </c>
      <c r="D18" s="34">
        <v>0</v>
      </c>
      <c r="E18" s="34">
        <v>0</v>
      </c>
      <c r="F18" s="34">
        <v>0</v>
      </c>
      <c r="G18" s="33">
        <f t="shared" si="5"/>
        <v>0</v>
      </c>
      <c r="H18" s="35" t="str">
        <f t="shared" si="6"/>
        <v/>
      </c>
      <c r="I18" s="35" t="str">
        <f t="shared" si="7"/>
        <v/>
      </c>
      <c r="J18" s="33">
        <f t="shared" si="8"/>
        <v>0</v>
      </c>
      <c r="K18" s="35" t="str">
        <f t="shared" si="9"/>
        <v/>
      </c>
      <c r="L18" s="1"/>
      <c r="M18" s="1"/>
      <c r="N18" s="1"/>
      <c r="O18" s="1"/>
      <c r="P18" s="1"/>
      <c r="Q18" s="1"/>
    </row>
    <row r="19" s="25" customFormat="1" ht="23.25" customHeight="1">
      <c r="A19" s="26"/>
      <c r="B19" s="27" t="s">
        <v>38</v>
      </c>
      <c r="C19" s="28">
        <f>C20+C21+C22+C23+C24+C25+C26+C27+C28+C29+C30+C31+C32+C33+C34+C35+C36+C37+C38+C39+C40</f>
        <v>4063060.7000000002</v>
      </c>
      <c r="D19" s="29">
        <f>D20+D21+D22+D23+D24+D25+D26+D27+D28+D29+D30+D31+D32+D33+D34+D35+D36+D37+D38+D39+D40</f>
        <v>7543096.5999999996</v>
      </c>
      <c r="E19" s="29">
        <f>E20+E21+E22+E23+E24+E25+E26+E27+E28+E29+E30+E31+E32+E33+E34+E35+E36+E37+E38+E39+E40</f>
        <v>3498591</v>
      </c>
      <c r="F19" s="29">
        <f>F20+F21+F22+F23+F24+F25+F26+F27+F28+F29+F30+F31+F32+F33+F34+F35+F36+F37+F38+F39+F40</f>
        <v>3778595.1999999997</v>
      </c>
      <c r="G19" s="28">
        <f t="shared" si="5"/>
        <v>280004.19999999972</v>
      </c>
      <c r="H19" s="30">
        <f t="shared" si="6"/>
        <v>1.0800334191678878</v>
      </c>
      <c r="I19" s="30">
        <f t="shared" si="7"/>
        <v>0.50093421844816355</v>
      </c>
      <c r="J19" s="28">
        <f t="shared" si="8"/>
        <v>-284465.50000000047</v>
      </c>
      <c r="K19" s="30">
        <f t="shared" si="9"/>
        <v>0.92998738611018028</v>
      </c>
      <c r="L19" s="25"/>
      <c r="M19" s="25"/>
      <c r="N19" s="25"/>
      <c r="O19" s="25"/>
      <c r="P19" s="25"/>
      <c r="Q19" s="25"/>
      <c r="R19" s="25"/>
    </row>
    <row r="20" ht="90">
      <c r="A20" s="31" t="s">
        <v>39</v>
      </c>
      <c r="B20" s="32" t="s">
        <v>40</v>
      </c>
      <c r="C20" s="33">
        <v>0</v>
      </c>
      <c r="D20" s="34">
        <v>7680</v>
      </c>
      <c r="E20" s="34">
        <v>0</v>
      </c>
      <c r="F20" s="34">
        <v>0</v>
      </c>
      <c r="G20" s="33">
        <f t="shared" si="5"/>
        <v>0</v>
      </c>
      <c r="H20" s="35" t="str">
        <f t="shared" si="6"/>
        <v/>
      </c>
      <c r="I20" s="35">
        <f t="shared" si="7"/>
        <v>0</v>
      </c>
      <c r="J20" s="33">
        <f t="shared" si="8"/>
        <v>0</v>
      </c>
      <c r="K20" s="35" t="str">
        <f t="shared" si="9"/>
        <v/>
      </c>
      <c r="L20" s="1"/>
      <c r="M20" s="1"/>
      <c r="N20" s="1"/>
      <c r="O20" s="1"/>
      <c r="P20" s="1"/>
      <c r="Q20" s="1"/>
      <c r="R20" s="1"/>
      <c r="S20" s="1"/>
      <c r="T20" s="1"/>
    </row>
    <row r="21" ht="75">
      <c r="A21" s="31" t="s">
        <v>41</v>
      </c>
      <c r="B21" s="32" t="s">
        <v>42</v>
      </c>
      <c r="C21" s="33">
        <v>173730.10000000001</v>
      </c>
      <c r="D21" s="34">
        <v>393350.29999999999</v>
      </c>
      <c r="E21" s="34">
        <v>203192</v>
      </c>
      <c r="F21" s="34">
        <v>249928.79999999999</v>
      </c>
      <c r="G21" s="33">
        <f t="shared" si="5"/>
        <v>46736.799999999988</v>
      </c>
      <c r="H21" s="35">
        <f t="shared" si="6"/>
        <v>1.2300129926375054</v>
      </c>
      <c r="I21" s="35">
        <f t="shared" si="7"/>
        <v>0.63538479568974526</v>
      </c>
      <c r="J21" s="33">
        <f t="shared" si="8"/>
        <v>76198.699999999983</v>
      </c>
      <c r="K21" s="35">
        <f t="shared" si="9"/>
        <v>1.4386039034110956</v>
      </c>
      <c r="L21" s="1"/>
      <c r="M21" s="1"/>
      <c r="N21" s="1"/>
      <c r="O21" s="1"/>
      <c r="P21" s="1"/>
      <c r="Q21" s="1"/>
      <c r="R21" s="1"/>
      <c r="S21" s="1"/>
      <c r="T21" s="1"/>
    </row>
    <row r="22" ht="30">
      <c r="A22" s="31" t="s">
        <v>43</v>
      </c>
      <c r="B22" s="32" t="s">
        <v>44</v>
      </c>
      <c r="C22" s="33">
        <v>433080.40000000002</v>
      </c>
      <c r="D22" s="34">
        <v>169383.10000000001</v>
      </c>
      <c r="E22" s="34">
        <v>37466.300000000003</v>
      </c>
      <c r="F22" s="34">
        <v>45954.099999999999</v>
      </c>
      <c r="G22" s="33">
        <f t="shared" si="5"/>
        <v>8487.7999999999956</v>
      </c>
      <c r="H22" s="35">
        <f t="shared" si="6"/>
        <v>1.2265449217029702</v>
      </c>
      <c r="I22" s="35">
        <f t="shared" si="7"/>
        <v>0.2713027450790545</v>
      </c>
      <c r="J22" s="33">
        <f t="shared" si="8"/>
        <v>-387126.30000000005</v>
      </c>
      <c r="K22" s="35">
        <f t="shared" si="9"/>
        <v>0.10610985858514954</v>
      </c>
      <c r="L22" s="1"/>
      <c r="M22" s="1"/>
      <c r="N22" s="1"/>
      <c r="O22" s="1"/>
      <c r="P22" s="1"/>
      <c r="Q22" s="1"/>
    </row>
    <row r="23" ht="15">
      <c r="A23" s="31" t="s">
        <v>45</v>
      </c>
      <c r="B23" s="32" t="s">
        <v>46</v>
      </c>
      <c r="C23" s="33">
        <v>193.30000000000001</v>
      </c>
      <c r="D23" s="34">
        <v>30.699999999999999</v>
      </c>
      <c r="E23" s="34">
        <v>30.699999999999999</v>
      </c>
      <c r="F23" s="34">
        <v>1639.9000000000001</v>
      </c>
      <c r="G23" s="33">
        <f t="shared" si="5"/>
        <v>1609.2</v>
      </c>
      <c r="H23" s="35">
        <f t="shared" si="6"/>
        <v>53.416938110749193</v>
      </c>
      <c r="I23" s="35">
        <f t="shared" si="7"/>
        <v>53.416938110749193</v>
      </c>
      <c r="J23" s="33">
        <f t="shared" si="8"/>
        <v>1446.6000000000001</v>
      </c>
      <c r="K23" s="35">
        <f t="shared" si="9"/>
        <v>8.483704086911537</v>
      </c>
      <c r="L23" s="1"/>
      <c r="M23" s="1"/>
      <c r="N23" s="1"/>
      <c r="O23" s="1"/>
      <c r="P23" s="1"/>
      <c r="Q23" s="1"/>
      <c r="R23" s="1"/>
      <c r="S23" s="1"/>
      <c r="T23" s="1"/>
    </row>
    <row r="24" ht="60">
      <c r="A24" s="31" t="s">
        <v>47</v>
      </c>
      <c r="B24" s="32" t="s">
        <v>48</v>
      </c>
      <c r="C24" s="33">
        <v>42447.900000000001</v>
      </c>
      <c r="D24" s="34">
        <v>80987</v>
      </c>
      <c r="E24" s="34">
        <v>39600</v>
      </c>
      <c r="F24" s="34">
        <v>40179.099999999999</v>
      </c>
      <c r="G24" s="33">
        <f t="shared" si="5"/>
        <v>579.09999999999854</v>
      </c>
      <c r="H24" s="35">
        <f t="shared" si="6"/>
        <v>1.0146237373737372</v>
      </c>
      <c r="I24" s="35">
        <f t="shared" si="7"/>
        <v>0.49611789546470419</v>
      </c>
      <c r="J24" s="33">
        <f t="shared" si="8"/>
        <v>-2268.8000000000029</v>
      </c>
      <c r="K24" s="35">
        <f t="shared" si="9"/>
        <v>0.94655094833902265</v>
      </c>
      <c r="L24" s="1"/>
      <c r="M24" s="1"/>
      <c r="N24" s="1"/>
      <c r="O24" s="1"/>
      <c r="P24" s="1"/>
      <c r="Q24" s="1"/>
    </row>
    <row r="25" s="1" customFormat="1" ht="75">
      <c r="A25" s="31" t="s">
        <v>49</v>
      </c>
      <c r="B25" s="32" t="s">
        <v>50</v>
      </c>
      <c r="C25" s="33">
        <v>108149.7</v>
      </c>
      <c r="D25" s="34">
        <v>261278.39999999999</v>
      </c>
      <c r="E25" s="34">
        <v>125222.60000000001</v>
      </c>
      <c r="F25" s="34">
        <v>134816.10000000001</v>
      </c>
      <c r="G25" s="33">
        <f t="shared" si="5"/>
        <v>9593.5</v>
      </c>
      <c r="H25" s="35">
        <f t="shared" si="6"/>
        <v>1.0766115701159376</v>
      </c>
      <c r="I25" s="35">
        <f t="shared" si="7"/>
        <v>0.51598639612000075</v>
      </c>
      <c r="J25" s="33">
        <f t="shared" si="8"/>
        <v>26666.400000000009</v>
      </c>
      <c r="K25" s="35">
        <f t="shared" si="9"/>
        <v>1.2465693386112029</v>
      </c>
      <c r="L25" s="1"/>
      <c r="M25" s="1"/>
      <c r="N25" s="1"/>
      <c r="O25" s="1"/>
      <c r="P25" s="1"/>
      <c r="Q25" s="1"/>
    </row>
    <row r="26" s="36" customFormat="1" ht="48" customHeight="1">
      <c r="A26" s="31" t="s">
        <v>51</v>
      </c>
      <c r="B26" s="32" t="s">
        <v>52</v>
      </c>
      <c r="C26" s="33">
        <v>3561.9000000000001</v>
      </c>
      <c r="D26" s="34">
        <v>3462.3000000000002</v>
      </c>
      <c r="E26" s="34">
        <v>873</v>
      </c>
      <c r="F26" s="34">
        <v>3779.4000000000001</v>
      </c>
      <c r="G26" s="33">
        <f t="shared" si="5"/>
        <v>2906.4000000000001</v>
      </c>
      <c r="H26" s="35">
        <f t="shared" si="6"/>
        <v>4.3292096219931269</v>
      </c>
      <c r="I26" s="35">
        <f t="shared" si="7"/>
        <v>1.0915865176327875</v>
      </c>
      <c r="J26" s="33">
        <f t="shared" si="8"/>
        <v>217.5</v>
      </c>
      <c r="K26" s="35">
        <f t="shared" si="9"/>
        <v>1.0610629158595133</v>
      </c>
      <c r="L26" s="36"/>
      <c r="M26" s="36"/>
      <c r="N26" s="36"/>
      <c r="O26" s="36"/>
      <c r="P26" s="36"/>
      <c r="Q26" s="36"/>
      <c r="R26" s="36"/>
      <c r="S26" s="36"/>
      <c r="T26" s="36"/>
    </row>
    <row r="27" ht="75">
      <c r="A27" s="31" t="s">
        <v>53</v>
      </c>
      <c r="B27" s="32" t="s">
        <v>54</v>
      </c>
      <c r="C27" s="33">
        <v>135.40000000000001</v>
      </c>
      <c r="D27" s="34">
        <v>0</v>
      </c>
      <c r="E27" s="34">
        <v>0</v>
      </c>
      <c r="F27" s="34">
        <v>300.89999999999998</v>
      </c>
      <c r="G27" s="33">
        <f t="shared" si="5"/>
        <v>300.89999999999998</v>
      </c>
      <c r="H27" s="35" t="str">
        <f t="shared" si="6"/>
        <v/>
      </c>
      <c r="I27" s="35" t="str">
        <f t="shared" si="7"/>
        <v/>
      </c>
      <c r="J27" s="33">
        <f t="shared" si="8"/>
        <v>165.49999999999997</v>
      </c>
      <c r="K27" s="35">
        <f t="shared" si="9"/>
        <v>2.2223042836041356</v>
      </c>
      <c r="L27" s="1"/>
      <c r="M27" s="1"/>
      <c r="N27" s="1"/>
      <c r="O27" s="1"/>
      <c r="P27" s="1"/>
      <c r="Q27" s="1"/>
    </row>
    <row r="28" s="1" customFormat="1" ht="60">
      <c r="A28" s="31" t="s">
        <v>55</v>
      </c>
      <c r="B28" s="32" t="s">
        <v>56</v>
      </c>
      <c r="C28" s="33">
        <v>4426.5</v>
      </c>
      <c r="D28" s="34">
        <v>3886.5999999999999</v>
      </c>
      <c r="E28" s="34">
        <v>3886.5999999999999</v>
      </c>
      <c r="F28" s="34">
        <v>647</v>
      </c>
      <c r="G28" s="33">
        <f t="shared" si="5"/>
        <v>-3239.5999999999999</v>
      </c>
      <c r="H28" s="35">
        <f t="shared" si="6"/>
        <v>0.16646940770853702</v>
      </c>
      <c r="I28" s="35">
        <f t="shared" si="7"/>
        <v>0.16646940770853702</v>
      </c>
      <c r="J28" s="33">
        <f t="shared" si="8"/>
        <v>-3779.5</v>
      </c>
      <c r="K28" s="35">
        <f t="shared" si="9"/>
        <v>0.14616514175985543</v>
      </c>
      <c r="L28" s="1"/>
      <c r="M28" s="1"/>
      <c r="N28" s="1"/>
      <c r="O28" s="1"/>
      <c r="P28" s="1"/>
      <c r="Q28" s="1"/>
    </row>
    <row r="29" s="1" customFormat="1" ht="90">
      <c r="A29" s="31" t="s">
        <v>57</v>
      </c>
      <c r="B29" s="32" t="s">
        <v>58</v>
      </c>
      <c r="C29" s="33">
        <v>109795.7</v>
      </c>
      <c r="D29" s="34">
        <v>185836.20000000001</v>
      </c>
      <c r="E29" s="34">
        <v>84975.699999999997</v>
      </c>
      <c r="F29" s="34">
        <v>93535</v>
      </c>
      <c r="G29" s="33">
        <f t="shared" si="5"/>
        <v>8559.3000000000029</v>
      </c>
      <c r="H29" s="35">
        <f t="shared" si="6"/>
        <v>1.1007264429713437</v>
      </c>
      <c r="I29" s="35">
        <f t="shared" si="7"/>
        <v>0.50331959004757953</v>
      </c>
      <c r="J29" s="33">
        <f t="shared" si="8"/>
        <v>-16260.699999999997</v>
      </c>
      <c r="K29" s="35">
        <f t="shared" si="9"/>
        <v>0.85190039318479682</v>
      </c>
      <c r="L29" s="1"/>
      <c r="M29" s="1"/>
      <c r="N29" s="1"/>
      <c r="O29" s="1"/>
      <c r="P29" s="1"/>
      <c r="Q29" s="1"/>
    </row>
    <row r="30" s="1" customFormat="1" ht="15">
      <c r="A30" s="31" t="s">
        <v>59</v>
      </c>
      <c r="B30" s="32" t="s">
        <v>60</v>
      </c>
      <c r="C30" s="33">
        <v>22446.400000000001</v>
      </c>
      <c r="D30" s="34">
        <v>24461.700000000001</v>
      </c>
      <c r="E30" s="34">
        <v>12243.299999999999</v>
      </c>
      <c r="F30" s="34">
        <v>39335</v>
      </c>
      <c r="G30" s="33">
        <f t="shared" si="5"/>
        <v>27091.700000000001</v>
      </c>
      <c r="H30" s="35">
        <f t="shared" si="6"/>
        <v>3.2127776008102393</v>
      </c>
      <c r="I30" s="35">
        <f t="shared" si="7"/>
        <v>1.6080239721687373</v>
      </c>
      <c r="J30" s="33">
        <f t="shared" si="8"/>
        <v>16888.599999999999</v>
      </c>
      <c r="K30" s="35">
        <f t="shared" si="9"/>
        <v>1.7523968208710528</v>
      </c>
      <c r="L30" s="1"/>
      <c r="M30" s="1"/>
      <c r="N30" s="1"/>
      <c r="O30" s="1"/>
      <c r="P30" s="1"/>
      <c r="Q30" s="1"/>
    </row>
    <row r="31" s="1" customFormat="1" ht="30">
      <c r="A31" s="31" t="s">
        <v>61</v>
      </c>
      <c r="B31" s="32" t="s">
        <v>62</v>
      </c>
      <c r="C31" s="33">
        <v>2504029.2000000002</v>
      </c>
      <c r="D31" s="34">
        <v>5605468</v>
      </c>
      <c r="E31" s="34">
        <v>2654793.5</v>
      </c>
      <c r="F31" s="34">
        <v>2673292.3999999999</v>
      </c>
      <c r="G31" s="33">
        <f t="shared" si="5"/>
        <v>18498.899999999907</v>
      </c>
      <c r="H31" s="35">
        <f t="shared" si="6"/>
        <v>1.0069681125857812</v>
      </c>
      <c r="I31" s="35">
        <f t="shared" si="7"/>
        <v>0.47690797628315779</v>
      </c>
      <c r="J31" s="33">
        <f t="shared" si="8"/>
        <v>169263.19999999972</v>
      </c>
      <c r="K31" s="35">
        <f t="shared" si="9"/>
        <v>1.0675963363366527</v>
      </c>
      <c r="L31" s="1"/>
      <c r="M31" s="1"/>
      <c r="N31" s="1"/>
      <c r="O31" s="1"/>
      <c r="P31" s="1"/>
      <c r="Q31" s="1"/>
    </row>
    <row r="32" ht="30">
      <c r="A32" s="31" t="s">
        <v>63</v>
      </c>
      <c r="B32" s="32" t="s">
        <v>64</v>
      </c>
      <c r="C32" s="33">
        <v>6179.6000000000004</v>
      </c>
      <c r="D32" s="34">
        <v>0</v>
      </c>
      <c r="E32" s="34">
        <v>0</v>
      </c>
      <c r="F32" s="34">
        <v>1813.8</v>
      </c>
      <c r="G32" s="33">
        <f t="shared" si="5"/>
        <v>1813.8</v>
      </c>
      <c r="H32" s="35" t="str">
        <f t="shared" si="6"/>
        <v/>
      </c>
      <c r="I32" s="35" t="str">
        <f t="shared" si="7"/>
        <v/>
      </c>
      <c r="J32" s="33">
        <f t="shared" si="8"/>
        <v>-4365.8000000000002</v>
      </c>
      <c r="K32" s="35">
        <f t="shared" si="9"/>
        <v>0.29351414331024661</v>
      </c>
      <c r="L32" s="1"/>
      <c r="M32" s="1"/>
      <c r="N32" s="1"/>
      <c r="O32" s="1"/>
      <c r="P32" s="1"/>
      <c r="Q32" s="1"/>
    </row>
    <row r="33" ht="75">
      <c r="A33" s="31" t="s">
        <v>65</v>
      </c>
      <c r="B33" s="32" t="s">
        <v>66</v>
      </c>
      <c r="C33" s="33">
        <v>581.10000000000002</v>
      </c>
      <c r="D33" s="34">
        <v>8021.3000000000002</v>
      </c>
      <c r="E33" s="34">
        <v>0</v>
      </c>
      <c r="F33" s="34">
        <v>708.10000000000002</v>
      </c>
      <c r="G33" s="33">
        <f t="shared" si="5"/>
        <v>708.10000000000002</v>
      </c>
      <c r="H33" s="35" t="str">
        <f t="shared" si="6"/>
        <v/>
      </c>
      <c r="I33" s="35">
        <f t="shared" si="7"/>
        <v>0.088277461259396853</v>
      </c>
      <c r="J33" s="33">
        <f t="shared" si="8"/>
        <v>127</v>
      </c>
      <c r="K33" s="35">
        <f t="shared" si="9"/>
        <v>1.2185510239201514</v>
      </c>
      <c r="L33" s="1"/>
      <c r="M33" s="1"/>
      <c r="N33" s="1"/>
      <c r="O33" s="1"/>
      <c r="P33" s="1"/>
      <c r="Q33" s="1"/>
      <c r="R33" s="1"/>
    </row>
    <row r="34" ht="30">
      <c r="A34" s="31" t="s">
        <v>67</v>
      </c>
      <c r="B34" s="32" t="s">
        <v>68</v>
      </c>
      <c r="C34" s="33">
        <v>101631.8</v>
      </c>
      <c r="D34" s="34">
        <v>202788.70000000001</v>
      </c>
      <c r="E34" s="34">
        <v>89530</v>
      </c>
      <c r="F34" s="34">
        <v>98293</v>
      </c>
      <c r="G34" s="33">
        <f t="shared" si="5"/>
        <v>8763</v>
      </c>
      <c r="H34" s="35">
        <f t="shared" si="6"/>
        <v>1.0978778063219032</v>
      </c>
      <c r="I34" s="35">
        <f t="shared" si="7"/>
        <v>0.48470649498714669</v>
      </c>
      <c r="J34" s="33">
        <f t="shared" si="8"/>
        <v>-3338.8000000000029</v>
      </c>
      <c r="K34" s="35">
        <f t="shared" si="9"/>
        <v>0.96714807766860367</v>
      </c>
      <c r="L34" s="1"/>
      <c r="M34" s="1"/>
      <c r="N34" s="1"/>
      <c r="O34" s="1"/>
      <c r="P34" s="1"/>
      <c r="Q34" s="1"/>
    </row>
    <row r="35" ht="75">
      <c r="A35" s="31" t="s">
        <v>69</v>
      </c>
      <c r="B35" s="32" t="s">
        <v>70</v>
      </c>
      <c r="C35" s="33">
        <v>74837.800000000003</v>
      </c>
      <c r="D35" s="34">
        <v>96901.899999999994</v>
      </c>
      <c r="E35" s="34">
        <v>36800</v>
      </c>
      <c r="F35" s="34">
        <v>41959.800000000003</v>
      </c>
      <c r="G35" s="33">
        <f t="shared" si="5"/>
        <v>5159.8000000000029</v>
      </c>
      <c r="H35" s="35">
        <f t="shared" si="6"/>
        <v>1.1402119565217392</v>
      </c>
      <c r="I35" s="35">
        <f t="shared" si="7"/>
        <v>0.43301318137208872</v>
      </c>
      <c r="J35" s="33">
        <f t="shared" si="8"/>
        <v>-32878</v>
      </c>
      <c r="K35" s="35">
        <f t="shared" si="9"/>
        <v>0.56067655649952297</v>
      </c>
      <c r="L35" s="1"/>
      <c r="M35" s="1"/>
      <c r="N35" s="1"/>
      <c r="O35" s="1"/>
      <c r="P35" s="1"/>
      <c r="Q35" s="1"/>
    </row>
    <row r="36" ht="45">
      <c r="A36" s="31" t="s">
        <v>71</v>
      </c>
      <c r="B36" s="32" t="s">
        <v>72</v>
      </c>
      <c r="C36" s="33">
        <v>276666.20000000001</v>
      </c>
      <c r="D36" s="34">
        <v>84753.800000000003</v>
      </c>
      <c r="E36" s="34">
        <v>30869.900000000001</v>
      </c>
      <c r="F36" s="34">
        <v>32154.799999999999</v>
      </c>
      <c r="G36" s="33">
        <f t="shared" si="5"/>
        <v>1284.8999999999978</v>
      </c>
      <c r="H36" s="35">
        <f t="shared" si="6"/>
        <v>1.0416230697216382</v>
      </c>
      <c r="I36" s="35">
        <f t="shared" si="7"/>
        <v>0.37939065858993931</v>
      </c>
      <c r="J36" s="33">
        <f t="shared" si="8"/>
        <v>-244511.40000000002</v>
      </c>
      <c r="K36" s="35">
        <f t="shared" si="9"/>
        <v>0.11622236471242239</v>
      </c>
      <c r="L36" s="1"/>
      <c r="M36" s="1"/>
      <c r="N36" s="1"/>
      <c r="O36" s="1"/>
      <c r="P36" s="1"/>
      <c r="Q36" s="1"/>
    </row>
    <row r="37" s="1" customFormat="1" ht="15">
      <c r="A37" s="31" t="s">
        <v>73</v>
      </c>
      <c r="B37" s="32" t="s">
        <v>74</v>
      </c>
      <c r="C37" s="33">
        <v>142222.79999999999</v>
      </c>
      <c r="D37" s="34">
        <v>298806</v>
      </c>
      <c r="E37" s="34">
        <v>142307.39999999999</v>
      </c>
      <c r="F37" s="34">
        <v>217372.29999999999</v>
      </c>
      <c r="G37" s="33">
        <f t="shared" si="5"/>
        <v>75064.899999999994</v>
      </c>
      <c r="H37" s="35">
        <f t="shared" si="6"/>
        <v>1.5274841645620678</v>
      </c>
      <c r="I37" s="35">
        <f t="shared" si="7"/>
        <v>0.72746966259044321</v>
      </c>
      <c r="J37" s="33">
        <f t="shared" si="8"/>
        <v>75149.5</v>
      </c>
      <c r="K37" s="35">
        <f t="shared" si="9"/>
        <v>1.5283927752793505</v>
      </c>
      <c r="L37" s="1"/>
      <c r="M37" s="1"/>
      <c r="N37" s="1"/>
      <c r="O37" s="1"/>
      <c r="P37" s="1"/>
      <c r="Q37" s="1"/>
    </row>
    <row r="38" s="1" customFormat="1" ht="15">
      <c r="A38" s="31" t="s">
        <v>75</v>
      </c>
      <c r="B38" s="32" t="s">
        <v>76</v>
      </c>
      <c r="C38" s="33">
        <v>-230.90000000000001</v>
      </c>
      <c r="D38" s="34">
        <v>0</v>
      </c>
      <c r="E38" s="34">
        <v>0</v>
      </c>
      <c r="F38" s="34">
        <v>143.09999999999999</v>
      </c>
      <c r="G38" s="33">
        <f t="shared" si="5"/>
        <v>143.09999999999999</v>
      </c>
      <c r="H38" s="35" t="str">
        <f t="shared" si="6"/>
        <v/>
      </c>
      <c r="I38" s="35" t="str">
        <f t="shared" si="7"/>
        <v/>
      </c>
      <c r="J38" s="33">
        <f t="shared" si="8"/>
        <v>374</v>
      </c>
      <c r="K38" s="35">
        <f t="shared" si="9"/>
        <v>-0.6197488090082286</v>
      </c>
      <c r="L38" s="1"/>
      <c r="M38" s="1"/>
      <c r="N38" s="1"/>
      <c r="O38" s="1"/>
      <c r="P38" s="1"/>
      <c r="Q38" s="1"/>
    </row>
    <row r="39" s="1" customFormat="1" ht="15">
      <c r="A39" s="31" t="s">
        <v>77</v>
      </c>
      <c r="B39" s="32" t="s">
        <v>78</v>
      </c>
      <c r="C39" s="33">
        <v>58556.199999999997</v>
      </c>
      <c r="D39" s="34">
        <v>116000.60000000001</v>
      </c>
      <c r="E39" s="34">
        <v>36800</v>
      </c>
      <c r="F39" s="34">
        <v>96890.5</v>
      </c>
      <c r="G39" s="33">
        <f t="shared" si="5"/>
        <v>60090.5</v>
      </c>
      <c r="H39" s="35">
        <f t="shared" si="6"/>
        <v>2.6328940217391303</v>
      </c>
      <c r="I39" s="35">
        <f t="shared" si="7"/>
        <v>0.83525861073132379</v>
      </c>
      <c r="J39" s="33">
        <f t="shared" si="8"/>
        <v>38334.300000000003</v>
      </c>
      <c r="K39" s="35">
        <f t="shared" si="9"/>
        <v>1.6546582599280693</v>
      </c>
      <c r="L39" s="1"/>
      <c r="M39" s="1"/>
      <c r="N39" s="1"/>
      <c r="O39" s="1"/>
      <c r="P39" s="1"/>
      <c r="Q39" s="1"/>
    </row>
    <row r="40" s="1" customFormat="1" ht="15">
      <c r="A40" s="31" t="s">
        <v>79</v>
      </c>
      <c r="B40" s="32" t="s">
        <v>80</v>
      </c>
      <c r="C40" s="33">
        <v>619.60000000000002</v>
      </c>
      <c r="D40" s="34">
        <v>0</v>
      </c>
      <c r="E40" s="34">
        <v>0</v>
      </c>
      <c r="F40" s="34">
        <v>5852.1000000000004</v>
      </c>
      <c r="G40" s="33">
        <f t="shared" si="5"/>
        <v>5852.1000000000004</v>
      </c>
      <c r="H40" s="35" t="str">
        <f t="shared" si="6"/>
        <v/>
      </c>
      <c r="I40" s="35" t="str">
        <f t="shared" si="7"/>
        <v/>
      </c>
      <c r="J40" s="33">
        <f t="shared" si="8"/>
        <v>5232.5</v>
      </c>
      <c r="K40" s="35">
        <f t="shared" si="9"/>
        <v>9.4449644932214341</v>
      </c>
      <c r="L40" s="1"/>
      <c r="M40" s="1"/>
      <c r="N40" s="1"/>
      <c r="O40" s="1"/>
      <c r="P40" s="1"/>
      <c r="Q40" s="1"/>
      <c r="R40" s="1"/>
    </row>
    <row r="41" s="25" customFormat="1" ht="30">
      <c r="A41" s="37"/>
      <c r="B41" s="38" t="s">
        <v>81</v>
      </c>
      <c r="C41" s="28">
        <f>C7+C19</f>
        <v>12832152.399999999</v>
      </c>
      <c r="D41" s="29">
        <f>D7+D19</f>
        <v>35608317.600000001</v>
      </c>
      <c r="E41" s="29">
        <f>E7+E19</f>
        <v>13642321.000000002</v>
      </c>
      <c r="F41" s="29">
        <f>F7+F19</f>
        <v>13967439.499999998</v>
      </c>
      <c r="G41" s="28">
        <f t="shared" si="5"/>
        <v>325118.49999999627</v>
      </c>
      <c r="H41" s="30">
        <f t="shared" si="6"/>
        <v>1.0238316119375872</v>
      </c>
      <c r="I41" s="30">
        <f t="shared" si="7"/>
        <v>0.39225216020877091</v>
      </c>
      <c r="J41" s="28">
        <f t="shared" si="8"/>
        <v>1135287.0999999996</v>
      </c>
      <c r="K41" s="30">
        <f t="shared" si="9"/>
        <v>1.0884720711390554</v>
      </c>
      <c r="L41" s="25"/>
      <c r="M41" s="25"/>
      <c r="N41" s="25"/>
      <c r="O41" s="25"/>
      <c r="P41" s="25"/>
      <c r="Q41" s="25"/>
    </row>
    <row r="42" s="25" customFormat="1" ht="22.5" customHeight="1">
      <c r="A42" s="37" t="s">
        <v>82</v>
      </c>
      <c r="B42" s="39" t="s">
        <v>83</v>
      </c>
      <c r="C42" s="28">
        <f>SUM(C43,C44:C50)</f>
        <v>13228500.899999999</v>
      </c>
      <c r="D42" s="29">
        <f>SUM(D43,D44:D50)</f>
        <v>26279625.700000003</v>
      </c>
      <c r="E42" s="29">
        <f>SUM(E43,E44:E50)</f>
        <v>12860592.9</v>
      </c>
      <c r="F42" s="29">
        <f>SUM(F43,F44:F50)</f>
        <v>12892131.800000001</v>
      </c>
      <c r="G42" s="28">
        <f t="shared" si="5"/>
        <v>31538.900000000373</v>
      </c>
      <c r="H42" s="30">
        <f t="shared" si="6"/>
        <v>1.0024523674954364</v>
      </c>
      <c r="I42" s="30">
        <f t="shared" si="7"/>
        <v>0.49057516827570335</v>
      </c>
      <c r="J42" s="28">
        <f t="shared" si="8"/>
        <v>-336369.09999999776</v>
      </c>
      <c r="K42" s="30">
        <f t="shared" si="9"/>
        <v>0.97457239466945211</v>
      </c>
      <c r="L42" s="25"/>
      <c r="M42" s="25"/>
      <c r="N42" s="25"/>
      <c r="O42" s="25"/>
      <c r="P42" s="25"/>
      <c r="Q42" s="25"/>
    </row>
    <row r="43" s="1" customFormat="1" ht="30">
      <c r="A43" s="31" t="s">
        <v>84</v>
      </c>
      <c r="B43" s="32" t="s">
        <v>85</v>
      </c>
      <c r="C43" s="33">
        <v>217715.60000000001</v>
      </c>
      <c r="D43" s="34">
        <v>415518.29999999999</v>
      </c>
      <c r="E43" s="34">
        <v>265314.70000000001</v>
      </c>
      <c r="F43" s="34">
        <v>299329.59999999998</v>
      </c>
      <c r="G43" s="33">
        <f t="shared" si="5"/>
        <v>34014.899999999965</v>
      </c>
      <c r="H43" s="35">
        <f t="shared" si="6"/>
        <v>1.1282058626981466</v>
      </c>
      <c r="I43" s="35">
        <f t="shared" si="7"/>
        <v>0.72037645514048354</v>
      </c>
      <c r="J43" s="33">
        <f t="shared" si="8"/>
        <v>81613.999999999971</v>
      </c>
      <c r="K43" s="35">
        <f t="shared" si="9"/>
        <v>1.3748651911025207</v>
      </c>
      <c r="L43" s="1"/>
      <c r="M43" s="1"/>
      <c r="N43" s="1"/>
      <c r="O43" s="1"/>
      <c r="P43" s="1"/>
      <c r="Q43" s="1"/>
    </row>
    <row r="44" s="1" customFormat="1" ht="30">
      <c r="A44" s="31" t="s">
        <v>86</v>
      </c>
      <c r="B44" s="32" t="s">
        <v>87</v>
      </c>
      <c r="C44" s="33">
        <v>2721656.8999999999</v>
      </c>
      <c r="D44" s="34">
        <v>6681476.2000000002</v>
      </c>
      <c r="E44" s="34">
        <v>1528685.1000000001</v>
      </c>
      <c r="F44" s="34">
        <v>1528685.1000000001</v>
      </c>
      <c r="G44" s="33">
        <f t="shared" si="5"/>
        <v>0</v>
      </c>
      <c r="H44" s="35">
        <f t="shared" si="6"/>
        <v>1</v>
      </c>
      <c r="I44" s="35">
        <f t="shared" si="7"/>
        <v>0.22879451400275885</v>
      </c>
      <c r="J44" s="33">
        <f t="shared" si="8"/>
        <v>-1192971.7999999998</v>
      </c>
      <c r="K44" s="35">
        <f t="shared" si="9"/>
        <v>0.56167443442264897</v>
      </c>
      <c r="L44" s="1"/>
      <c r="M44" s="1"/>
      <c r="N44" s="1"/>
      <c r="O44" s="1"/>
      <c r="P44" s="1"/>
      <c r="Q44" s="1"/>
      <c r="R44" s="1"/>
    </row>
    <row r="45" s="1" customFormat="1" ht="30">
      <c r="A45" s="31" t="s">
        <v>88</v>
      </c>
      <c r="B45" s="32" t="s">
        <v>89</v>
      </c>
      <c r="C45" s="33">
        <v>7435863.5999999996</v>
      </c>
      <c r="D45" s="34">
        <v>15931150.800000001</v>
      </c>
      <c r="E45" s="34">
        <v>8903280.9000000004</v>
      </c>
      <c r="F45" s="34">
        <v>8902507.0999999996</v>
      </c>
      <c r="G45" s="33">
        <f t="shared" si="5"/>
        <v>-773.80000000074506</v>
      </c>
      <c r="H45" s="35">
        <f t="shared" si="6"/>
        <v>0.99991308821897318</v>
      </c>
      <c r="I45" s="35">
        <f t="shared" si="7"/>
        <v>0.55881130068770668</v>
      </c>
      <c r="J45" s="33">
        <f t="shared" si="8"/>
        <v>1466643.5</v>
      </c>
      <c r="K45" s="35">
        <f t="shared" si="9"/>
        <v>1.197239161299301</v>
      </c>
      <c r="L45" s="1"/>
      <c r="M45" s="1"/>
      <c r="N45" s="1"/>
      <c r="O45" s="1"/>
      <c r="P45" s="1"/>
      <c r="Q45" s="1"/>
      <c r="R45" s="1"/>
    </row>
    <row r="46" s="1" customFormat="1" ht="15">
      <c r="A46" s="31" t="s">
        <v>90</v>
      </c>
      <c r="B46" s="32" t="s">
        <v>91</v>
      </c>
      <c r="C46" s="33">
        <v>2034366.3999999999</v>
      </c>
      <c r="D46" s="34">
        <v>3244835.7999999998</v>
      </c>
      <c r="E46" s="34">
        <v>2156667.6000000001</v>
      </c>
      <c r="F46" s="34">
        <v>2152993.3999999999</v>
      </c>
      <c r="G46" s="33">
        <f t="shared" si="5"/>
        <v>-3674.2000000001863</v>
      </c>
      <c r="H46" s="35">
        <f t="shared" si="6"/>
        <v>0.99829635313295373</v>
      </c>
      <c r="I46" s="35">
        <f t="shared" si="7"/>
        <v>0.66351382094588574</v>
      </c>
      <c r="J46" s="33">
        <f t="shared" si="8"/>
        <v>118627</v>
      </c>
      <c r="K46" s="35">
        <f t="shared" si="9"/>
        <v>1.0583115214643735</v>
      </c>
      <c r="L46" s="1"/>
      <c r="M46" s="1"/>
      <c r="N46" s="1"/>
      <c r="O46" s="1"/>
      <c r="P46" s="1"/>
      <c r="Q46" s="1"/>
      <c r="R46" s="1"/>
      <c r="S46" s="1"/>
      <c r="T46" s="1"/>
    </row>
    <row r="47" ht="30">
      <c r="A47" s="31" t="s">
        <v>92</v>
      </c>
      <c r="B47" s="32" t="s">
        <v>93</v>
      </c>
      <c r="C47" s="33">
        <v>446.19999999999999</v>
      </c>
      <c r="D47" s="34">
        <v>0</v>
      </c>
      <c r="E47" s="34">
        <v>0</v>
      </c>
      <c r="F47" s="34">
        <v>7164.3999999999996</v>
      </c>
      <c r="G47" s="33">
        <f t="shared" si="5"/>
        <v>7164.3999999999996</v>
      </c>
      <c r="H47" s="35" t="str">
        <f t="shared" si="6"/>
        <v/>
      </c>
      <c r="I47" s="35" t="str">
        <f t="shared" si="7"/>
        <v/>
      </c>
      <c r="J47" s="33">
        <f t="shared" si="8"/>
        <v>6718.1999999999998</v>
      </c>
      <c r="K47" s="35">
        <f t="shared" si="9"/>
        <v>16.056476916181083</v>
      </c>
      <c r="L47" s="1"/>
      <c r="M47" s="1"/>
      <c r="N47" s="1"/>
      <c r="O47" s="1"/>
      <c r="P47" s="1"/>
      <c r="Q47" s="1"/>
    </row>
    <row r="48" ht="30">
      <c r="A48" s="31" t="s">
        <v>94</v>
      </c>
      <c r="B48" s="32" t="s">
        <v>95</v>
      </c>
      <c r="C48" s="33">
        <v>865464.59999999998</v>
      </c>
      <c r="D48" s="34">
        <v>0</v>
      </c>
      <c r="E48" s="34">
        <v>0</v>
      </c>
      <c r="F48" s="34">
        <v>44836.300000000003</v>
      </c>
      <c r="G48" s="33">
        <f t="shared" si="5"/>
        <v>44836.300000000003</v>
      </c>
      <c r="H48" s="35" t="str">
        <f t="shared" si="6"/>
        <v/>
      </c>
      <c r="I48" s="35" t="str">
        <f t="shared" si="7"/>
        <v/>
      </c>
      <c r="J48" s="33">
        <f t="shared" si="8"/>
        <v>-820628.29999999993</v>
      </c>
      <c r="K48" s="35">
        <f t="shared" si="9"/>
        <v>0.051806047295290883</v>
      </c>
      <c r="L48" s="1"/>
      <c r="M48" s="1"/>
      <c r="N48" s="1"/>
      <c r="O48" s="1"/>
      <c r="P48" s="1"/>
      <c r="Q48" s="1"/>
    </row>
    <row r="49" ht="90">
      <c r="A49" s="31" t="s">
        <v>96</v>
      </c>
      <c r="B49" s="32" t="s">
        <v>97</v>
      </c>
      <c r="C49" s="33">
        <v>80740.399999999994</v>
      </c>
      <c r="D49" s="34">
        <v>6644.6000000000004</v>
      </c>
      <c r="E49" s="34">
        <v>6644.6000000000004</v>
      </c>
      <c r="F49" s="34">
        <v>26552.200000000001</v>
      </c>
      <c r="G49" s="33">
        <f t="shared" si="5"/>
        <v>19907.599999999999</v>
      </c>
      <c r="H49" s="35">
        <f t="shared" si="6"/>
        <v>3.9960569484995334</v>
      </c>
      <c r="I49" s="35">
        <f t="shared" si="7"/>
        <v>3.9960569484995334</v>
      </c>
      <c r="J49" s="33">
        <f t="shared" si="8"/>
        <v>-54188.199999999997</v>
      </c>
      <c r="K49" s="35">
        <f t="shared" si="9"/>
        <v>0.32885891078072443</v>
      </c>
      <c r="L49" s="1"/>
      <c r="M49" s="1"/>
      <c r="N49" s="1"/>
      <c r="O49" s="1"/>
      <c r="P49" s="1"/>
      <c r="Q49" s="1"/>
    </row>
    <row r="50" ht="45">
      <c r="A50" s="31" t="s">
        <v>98</v>
      </c>
      <c r="B50" s="32" t="s">
        <v>99</v>
      </c>
      <c r="C50" s="33">
        <v>-127752.8</v>
      </c>
      <c r="D50" s="34">
        <v>0</v>
      </c>
      <c r="E50" s="34">
        <v>0</v>
      </c>
      <c r="F50" s="34">
        <v>-69936.300000000003</v>
      </c>
      <c r="G50" s="33">
        <f t="shared" si="5"/>
        <v>-69936.300000000003</v>
      </c>
      <c r="H50" s="35" t="str">
        <f t="shared" si="6"/>
        <v/>
      </c>
      <c r="I50" s="35" t="str">
        <f t="shared" si="7"/>
        <v/>
      </c>
      <c r="J50" s="33">
        <f t="shared" si="8"/>
        <v>57816.5</v>
      </c>
      <c r="K50" s="35">
        <f t="shared" si="9"/>
        <v>0.5474345767763994</v>
      </c>
      <c r="L50" s="1"/>
      <c r="M50" s="1"/>
      <c r="N50" s="1"/>
      <c r="O50" s="1"/>
      <c r="P50" s="1"/>
      <c r="Q50" s="1"/>
    </row>
    <row r="51" s="25" customFormat="1" ht="18.75" customHeight="1">
      <c r="A51" s="40"/>
      <c r="B51" s="41" t="s">
        <v>100</v>
      </c>
      <c r="C51" s="28">
        <f>C41+C42</f>
        <v>26060653.299999997</v>
      </c>
      <c r="D51" s="29">
        <f>D41+D42</f>
        <v>61887943.300000004</v>
      </c>
      <c r="E51" s="29">
        <f>E41+E42</f>
        <v>26502913.900000002</v>
      </c>
      <c r="F51" s="29">
        <f>F41+F42</f>
        <v>26859571.299999997</v>
      </c>
      <c r="G51" s="28">
        <f t="shared" si="5"/>
        <v>356657.39999999478</v>
      </c>
      <c r="H51" s="30">
        <f t="shared" si="6"/>
        <v>1.0134572900680177</v>
      </c>
      <c r="I51" s="30">
        <f t="shared" si="7"/>
        <v>0.4340032947903763</v>
      </c>
      <c r="J51" s="28">
        <f t="shared" si="8"/>
        <v>798918</v>
      </c>
      <c r="K51" s="30">
        <f t="shared" si="9"/>
        <v>1.0306561002444248</v>
      </c>
      <c r="L51" s="25"/>
      <c r="M51" s="25"/>
      <c r="N51" s="25"/>
      <c r="O51" s="25"/>
      <c r="P51" s="25"/>
      <c r="Q51" s="25"/>
      <c r="R51" s="25"/>
      <c r="S51" s="25"/>
      <c r="T51" s="25"/>
    </row>
    <row r="52" ht="12.75">
      <c r="A52" s="2"/>
      <c r="B52" s="3"/>
      <c r="C52" s="4"/>
      <c r="D52" s="42"/>
      <c r="E52" s="42"/>
      <c r="F52" s="42"/>
      <c r="G52" s="4"/>
      <c r="H52" s="4"/>
      <c r="I52" s="5"/>
      <c r="J52" s="5"/>
      <c r="K52" s="5"/>
      <c r="L52" s="1"/>
      <c r="M52" s="1"/>
      <c r="N52" s="1"/>
      <c r="O52" s="1"/>
      <c r="P52" s="1"/>
      <c r="Q52" s="1"/>
      <c r="R52" s="1"/>
      <c r="S52" s="1"/>
      <c r="T52" s="1"/>
    </row>
    <row r="53" ht="12.75">
      <c r="A53" s="2"/>
      <c r="B53" s="3"/>
      <c r="C53" s="4"/>
      <c r="D53" s="4"/>
      <c r="E53" s="4"/>
      <c r="F53" s="4"/>
      <c r="G53" s="4"/>
      <c r="H53" s="4"/>
      <c r="I53" s="5"/>
      <c r="J53" s="5"/>
      <c r="K53" s="5"/>
      <c r="L53" s="1"/>
      <c r="M53" s="1"/>
      <c r="N53" s="1"/>
      <c r="O53" s="1"/>
      <c r="P53" s="1"/>
      <c r="Q53" s="1"/>
    </row>
    <row r="54" ht="12.75">
      <c r="A54" s="2"/>
      <c r="B54" s="3"/>
      <c r="C54" s="4"/>
      <c r="D54" s="4"/>
      <c r="E54" s="4"/>
      <c r="F54" s="4"/>
      <c r="G54" s="4"/>
      <c r="H54" s="4"/>
      <c r="I54" s="5"/>
      <c r="J54" s="5"/>
      <c r="K54" s="5"/>
      <c r="L54" s="1"/>
      <c r="M54" s="1"/>
      <c r="N54" s="1"/>
      <c r="O54" s="1"/>
      <c r="P54" s="1"/>
      <c r="Q54" s="1"/>
      <c r="R54" s="1"/>
    </row>
    <row r="55" ht="12.75">
      <c r="A55" s="2"/>
      <c r="B55" s="3"/>
      <c r="C55" s="4"/>
      <c r="D55" s="4"/>
      <c r="E55" s="4"/>
      <c r="F55" s="4"/>
      <c r="G55" s="4"/>
      <c r="H55" s="4"/>
      <c r="I55" s="5"/>
      <c r="J55" s="5"/>
      <c r="K55" s="5"/>
      <c r="L55" s="1"/>
      <c r="M55" s="1"/>
      <c r="N55" s="1"/>
      <c r="O55" s="1"/>
      <c r="P55" s="1"/>
      <c r="Q55" s="1"/>
    </row>
    <row r="56" ht="12.75">
      <c r="A56" s="2"/>
      <c r="B56" s="3"/>
      <c r="C56" s="4"/>
      <c r="D56" s="4"/>
      <c r="E56" s="4"/>
      <c r="F56" s="4"/>
      <c r="G56" s="4"/>
      <c r="H56" s="4"/>
      <c r="I56" s="5"/>
      <c r="J56" s="5"/>
      <c r="K56" s="5"/>
      <c r="L56" s="1"/>
      <c r="M56" s="1"/>
      <c r="N56" s="1"/>
      <c r="O56" s="1"/>
      <c r="P56" s="1"/>
      <c r="Q56" s="1"/>
    </row>
    <row r="57" ht="12.75">
      <c r="A57" s="2"/>
      <c r="B57" s="3"/>
      <c r="C57" s="4"/>
      <c r="D57" s="4"/>
      <c r="E57" s="4"/>
      <c r="F57" s="4"/>
      <c r="G57" s="4"/>
      <c r="H57" s="4"/>
      <c r="I57" s="5"/>
      <c r="J57" s="5"/>
      <c r="K57" s="5"/>
      <c r="L57" s="1"/>
      <c r="M57" s="1"/>
      <c r="N57" s="1"/>
      <c r="O57" s="1"/>
      <c r="P57" s="1"/>
      <c r="Q57" s="1"/>
      <c r="R57" s="1"/>
    </row>
    <row r="58" ht="12.75">
      <c r="A58" s="2"/>
      <c r="B58" s="3"/>
      <c r="C58" s="4"/>
      <c r="D58" s="4"/>
      <c r="E58" s="4"/>
      <c r="F58" s="4"/>
      <c r="G58" s="4"/>
      <c r="H58" s="4"/>
      <c r="I58" s="5"/>
      <c r="J58" s="5"/>
      <c r="K58" s="5"/>
      <c r="L58" s="1"/>
      <c r="M58" s="1"/>
      <c r="N58" s="1"/>
      <c r="O58" s="1"/>
      <c r="P58" s="1"/>
      <c r="Q58" s="1"/>
    </row>
    <row r="59" ht="12.75">
      <c r="A59" s="2"/>
      <c r="B59" s="3"/>
      <c r="C59" s="4"/>
      <c r="D59" s="4"/>
      <c r="E59" s="4"/>
      <c r="F59" s="4"/>
      <c r="G59" s="4"/>
      <c r="H59" s="4"/>
      <c r="I59" s="5"/>
      <c r="J59" s="5"/>
      <c r="K59" s="5"/>
      <c r="L59" s="1"/>
      <c r="M59" s="1"/>
      <c r="N59" s="1"/>
      <c r="O59" s="1"/>
      <c r="P59" s="1"/>
      <c r="Q59" s="1"/>
    </row>
    <row r="60" ht="12.75">
      <c r="A60" s="2"/>
      <c r="B60" s="3"/>
      <c r="C60" s="4"/>
      <c r="D60" s="4"/>
      <c r="E60" s="4"/>
      <c r="F60" s="4"/>
      <c r="G60" s="4"/>
      <c r="H60" s="4"/>
      <c r="I60" s="5"/>
      <c r="J60" s="5"/>
      <c r="K60" s="5"/>
      <c r="L60" s="1"/>
      <c r="M60" s="1"/>
      <c r="N60" s="1"/>
      <c r="O60" s="1"/>
      <c r="P60" s="1"/>
      <c r="Q60" s="1"/>
    </row>
    <row r="61" ht="12.75">
      <c r="A61" s="2"/>
      <c r="B61" s="3"/>
      <c r="C61" s="4"/>
      <c r="D61" s="4"/>
      <c r="E61" s="4"/>
      <c r="F61" s="4"/>
      <c r="G61" s="4"/>
      <c r="H61" s="4"/>
      <c r="I61" s="5"/>
      <c r="J61" s="5"/>
      <c r="K61" s="5"/>
      <c r="L61" s="1"/>
      <c r="M61" s="1"/>
      <c r="N61" s="1"/>
      <c r="O61" s="1"/>
      <c r="P61" s="1"/>
      <c r="Q61" s="1"/>
    </row>
    <row r="62" ht="12.75">
      <c r="A62" s="2"/>
      <c r="B62" s="3"/>
      <c r="C62" s="4"/>
      <c r="D62" s="4"/>
      <c r="E62" s="4"/>
      <c r="F62" s="4"/>
      <c r="G62" s="4"/>
      <c r="H62" s="4"/>
      <c r="I62" s="5"/>
      <c r="J62" s="5"/>
      <c r="K62" s="5"/>
      <c r="L62" s="1"/>
      <c r="M62" s="1"/>
      <c r="N62" s="1"/>
      <c r="O62" s="1"/>
      <c r="P62" s="1"/>
      <c r="Q62" s="1"/>
    </row>
    <row r="63" ht="12.75">
      <c r="A63" s="2"/>
      <c r="B63" s="3"/>
      <c r="C63" s="4"/>
      <c r="D63" s="4"/>
      <c r="E63" s="4"/>
      <c r="F63" s="4"/>
      <c r="G63" s="4"/>
      <c r="H63" s="4"/>
      <c r="I63" s="5"/>
      <c r="J63" s="5"/>
      <c r="K63" s="5"/>
      <c r="L63" s="1"/>
      <c r="M63" s="1"/>
      <c r="N63" s="1"/>
      <c r="O63" s="1"/>
      <c r="P63" s="1"/>
      <c r="Q63" s="1"/>
      <c r="R63" s="1"/>
      <c r="S63" s="1"/>
      <c r="T63" s="1"/>
    </row>
    <row r="64" ht="12.75">
      <c r="A64" s="2"/>
      <c r="B64" s="3"/>
      <c r="C64" s="4"/>
      <c r="D64" s="4"/>
      <c r="E64" s="4"/>
      <c r="F64" s="4"/>
      <c r="G64" s="4"/>
      <c r="H64" s="4"/>
      <c r="I64" s="5"/>
      <c r="J64" s="5"/>
      <c r="K64" s="5"/>
      <c r="L64" s="1"/>
      <c r="M64" s="1"/>
      <c r="N64" s="1"/>
      <c r="O64" s="1"/>
      <c r="P64" s="1"/>
      <c r="Q64" s="1"/>
      <c r="R64" s="1"/>
      <c r="S64" s="1"/>
      <c r="T64" s="1"/>
    </row>
    <row r="65" ht="12.75">
      <c r="A65" s="2"/>
      <c r="B65" s="3"/>
      <c r="C65" s="4"/>
      <c r="D65" s="4"/>
      <c r="E65" s="4"/>
      <c r="F65" s="4"/>
      <c r="G65" s="4"/>
      <c r="H65" s="4"/>
      <c r="I65" s="5"/>
      <c r="J65" s="5"/>
      <c r="K65" s="5"/>
      <c r="L65" s="1"/>
      <c r="M65" s="1"/>
      <c r="N65" s="1"/>
      <c r="O65" s="1"/>
      <c r="P65" s="1"/>
      <c r="Q65" s="1"/>
      <c r="R65" s="1"/>
      <c r="S65" s="1"/>
      <c r="T65" s="1"/>
    </row>
    <row r="66" ht="12.75">
      <c r="A66" s="2"/>
      <c r="B66" s="3"/>
      <c r="C66" s="4"/>
      <c r="D66" s="4"/>
      <c r="E66" s="4"/>
      <c r="F66" s="4"/>
      <c r="G66" s="4"/>
      <c r="H66" s="4"/>
      <c r="I66" s="5"/>
      <c r="J66" s="5"/>
      <c r="K66" s="5"/>
      <c r="L66" s="1"/>
      <c r="M66" s="1"/>
      <c r="N66" s="1"/>
      <c r="O66" s="1"/>
      <c r="P66" s="1"/>
      <c r="Q66" s="1"/>
    </row>
    <row r="67" ht="12.75">
      <c r="A67" s="2"/>
      <c r="B67" s="3"/>
      <c r="C67" s="4"/>
      <c r="D67" s="4"/>
      <c r="E67" s="4"/>
      <c r="F67" s="4"/>
      <c r="G67" s="4"/>
      <c r="H67" s="4"/>
      <c r="I67" s="5"/>
      <c r="J67" s="5"/>
      <c r="K67" s="5"/>
      <c r="L67" s="1"/>
      <c r="M67" s="1"/>
      <c r="N67" s="1"/>
      <c r="O67" s="1"/>
      <c r="P67" s="1"/>
      <c r="Q67" s="1"/>
      <c r="R67" s="1"/>
      <c r="S67" s="1"/>
      <c r="T67" s="1"/>
    </row>
    <row r="68" ht="12.75">
      <c r="A68" s="2"/>
      <c r="B68" s="3"/>
      <c r="C68" s="4"/>
      <c r="D68" s="4"/>
      <c r="E68" s="4"/>
      <c r="F68" s="4"/>
      <c r="G68" s="4"/>
      <c r="H68" s="4"/>
      <c r="I68" s="5"/>
      <c r="J68" s="5"/>
      <c r="K68" s="5"/>
      <c r="L68" s="1"/>
      <c r="M68" s="1"/>
      <c r="N68" s="1"/>
      <c r="O68" s="1"/>
      <c r="P68" s="1"/>
      <c r="Q68" s="1"/>
    </row>
    <row r="69" ht="12.75">
      <c r="A69" s="2"/>
      <c r="B69" s="3"/>
      <c r="C69" s="4"/>
      <c r="D69" s="4"/>
      <c r="E69" s="4"/>
      <c r="F69" s="4"/>
      <c r="G69" s="4"/>
      <c r="H69" s="4"/>
      <c r="I69" s="5"/>
      <c r="J69" s="5"/>
      <c r="K69" s="5"/>
      <c r="L69" s="1"/>
      <c r="M69" s="1"/>
      <c r="N69" s="1"/>
      <c r="O69" s="1"/>
      <c r="P69" s="1"/>
      <c r="Q69" s="1"/>
    </row>
    <row r="70" ht="12.75">
      <c r="A70" s="2"/>
      <c r="B70" s="3"/>
      <c r="C70" s="4"/>
      <c r="D70" s="4"/>
      <c r="E70" s="4"/>
      <c r="F70" s="4"/>
      <c r="G70" s="4"/>
      <c r="H70" s="4"/>
      <c r="I70" s="5"/>
      <c r="J70" s="5"/>
      <c r="K70" s="5"/>
      <c r="L70" s="1"/>
      <c r="M70" s="1"/>
      <c r="N70" s="1"/>
      <c r="O70" s="1"/>
      <c r="P70" s="1"/>
      <c r="Q70" s="1"/>
    </row>
    <row r="71" ht="12.75">
      <c r="C71" s="4"/>
      <c r="D71" s="4"/>
      <c r="E71" s="4"/>
      <c r="F71" s="4"/>
      <c r="G71" s="4"/>
      <c r="H71" s="4"/>
      <c r="I71" s="5"/>
      <c r="J71" s="5"/>
      <c r="K71" s="5"/>
      <c r="L71" s="1"/>
      <c r="M71" s="1"/>
      <c r="N71" s="1"/>
      <c r="O71" s="1"/>
      <c r="P71" s="1"/>
      <c r="Q71" s="1"/>
    </row>
    <row r="72" ht="12.75">
      <c r="C72" s="4"/>
      <c r="D72" s="4"/>
      <c r="E72" s="4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  <c r="Q72" s="1"/>
    </row>
    <row r="73" ht="12.75">
      <c r="C73" s="4"/>
      <c r="D73" s="4"/>
      <c r="E73" s="4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  <c r="Q73" s="1"/>
    </row>
    <row r="74" ht="12.75">
      <c r="A74" s="2"/>
      <c r="B74" s="3"/>
      <c r="C74" s="4"/>
      <c r="D74" s="4"/>
      <c r="E74" s="4"/>
      <c r="F74" s="4"/>
      <c r="G74" s="4"/>
      <c r="H74" s="4"/>
      <c r="I74" s="5"/>
      <c r="J74" s="5"/>
      <c r="K74" s="5"/>
      <c r="L74" s="1"/>
      <c r="M74" s="1"/>
      <c r="N74" s="1"/>
      <c r="O74" s="1"/>
      <c r="P74" s="1"/>
      <c r="Q74" s="1"/>
    </row>
    <row r="75" ht="12.75">
      <c r="A75" s="2"/>
      <c r="B75" s="3"/>
      <c r="C75" s="4"/>
      <c r="D75" s="4"/>
      <c r="E75" s="4"/>
      <c r="F75" s="4"/>
      <c r="G75" s="4"/>
      <c r="H75" s="4"/>
      <c r="I75" s="5"/>
      <c r="J75" s="5"/>
      <c r="K75" s="5"/>
      <c r="L75" s="1"/>
      <c r="M75" s="1"/>
      <c r="N75" s="1"/>
      <c r="O75" s="1"/>
      <c r="P75" s="1"/>
      <c r="Q75" s="1"/>
    </row>
    <row r="76" ht="12.75">
      <c r="A76" s="2"/>
      <c r="B76" s="3"/>
      <c r="C76" s="4"/>
      <c r="D76" s="4"/>
      <c r="E76" s="4"/>
      <c r="F76" s="4"/>
      <c r="G76" s="4"/>
      <c r="H76" s="4"/>
      <c r="I76" s="5"/>
      <c r="J76" s="5"/>
      <c r="K76" s="5"/>
      <c r="L76" s="1"/>
      <c r="M76" s="1"/>
      <c r="N76" s="1"/>
      <c r="O76" s="1"/>
      <c r="P76" s="1"/>
      <c r="Q76" s="1"/>
      <c r="R76" s="1"/>
      <c r="S76" s="1"/>
      <c r="T76" s="1"/>
    </row>
    <row r="77" ht="12.75">
      <c r="A77" s="2"/>
      <c r="B77" s="3"/>
      <c r="C77" s="4"/>
      <c r="D77" s="4"/>
      <c r="E77" s="4"/>
      <c r="F77" s="4"/>
      <c r="G77" s="4"/>
      <c r="H77" s="4"/>
      <c r="I77" s="5"/>
      <c r="J77" s="5"/>
      <c r="K77" s="5"/>
      <c r="L77" s="1"/>
      <c r="M77" s="1"/>
      <c r="N77" s="1"/>
    </row>
    <row r="78" ht="12.75">
      <c r="A78" s="2"/>
      <c r="B78" s="3"/>
      <c r="C78" s="4"/>
      <c r="D78" s="4"/>
      <c r="E78" s="4"/>
      <c r="F78" s="4"/>
      <c r="G78" s="4"/>
      <c r="H78" s="4"/>
      <c r="I78" s="5"/>
      <c r="J78" s="5"/>
      <c r="K78" s="5"/>
      <c r="L78" s="1"/>
      <c r="M78" s="1"/>
      <c r="N78" s="1"/>
    </row>
    <row r="79" ht="12.75">
      <c r="A79" s="2"/>
      <c r="B79" s="3"/>
      <c r="C79" s="4"/>
      <c r="D79" s="4"/>
      <c r="E79" s="4"/>
      <c r="F79" s="4"/>
      <c r="G79" s="4"/>
      <c r="H79" s="4"/>
      <c r="I79" s="5"/>
      <c r="J79" s="5"/>
      <c r="K79" s="5"/>
      <c r="L79" s="1"/>
      <c r="M79" s="1"/>
      <c r="N79" s="1"/>
    </row>
    <row r="80" ht="12.75">
      <c r="A80" s="2"/>
      <c r="B80" s="3"/>
      <c r="C80" s="4"/>
      <c r="D80" s="4"/>
      <c r="E80" s="4"/>
      <c r="F80" s="4"/>
      <c r="G80" s="4"/>
      <c r="H80" s="4"/>
      <c r="I80" s="5"/>
      <c r="J80" s="5"/>
      <c r="K80" s="5"/>
      <c r="L80" s="1"/>
      <c r="M80" s="1"/>
      <c r="N80" s="1"/>
    </row>
    <row r="81" ht="12.75">
      <c r="A81" s="2"/>
      <c r="B81" s="3"/>
      <c r="C81" s="4"/>
      <c r="D81" s="4"/>
      <c r="E81" s="4"/>
      <c r="F81" s="4"/>
      <c r="G81" s="4"/>
      <c r="H81" s="4"/>
      <c r="I81" s="5"/>
      <c r="J81" s="5"/>
      <c r="K81" s="5"/>
      <c r="L81" s="1"/>
      <c r="M81" s="1"/>
      <c r="N81" s="1"/>
    </row>
    <row r="82" ht="12.75">
      <c r="A82" s="2"/>
      <c r="B82" s="3"/>
      <c r="C82" s="4"/>
      <c r="D82" s="4"/>
      <c r="E82" s="4"/>
      <c r="F82" s="4"/>
      <c r="G82" s="4"/>
      <c r="H82" s="4"/>
      <c r="I82" s="5"/>
      <c r="J82" s="5"/>
      <c r="K82" s="5"/>
      <c r="L82" s="1"/>
      <c r="M82" s="1"/>
      <c r="N82" s="1"/>
    </row>
    <row r="83" ht="12.75">
      <c r="A83" s="2"/>
      <c r="B83" s="3"/>
      <c r="C83" s="4"/>
      <c r="D83" s="4"/>
      <c r="E83" s="4"/>
      <c r="F83" s="4"/>
      <c r="G83" s="4"/>
      <c r="H83" s="4"/>
      <c r="I83" s="5"/>
      <c r="J83" s="5"/>
      <c r="K83" s="5"/>
      <c r="L83" s="1"/>
      <c r="M83" s="1"/>
      <c r="N83" s="1"/>
    </row>
    <row r="84" ht="12.75">
      <c r="A84" s="2"/>
      <c r="B84" s="3"/>
      <c r="C84" s="4"/>
      <c r="D84" s="4"/>
      <c r="E84" s="4"/>
      <c r="F84" s="4"/>
      <c r="G84" s="4"/>
      <c r="H84" s="4"/>
      <c r="I84" s="5"/>
      <c r="J84" s="5"/>
      <c r="K84" s="5"/>
      <c r="L84" s="1"/>
      <c r="M84" s="1"/>
      <c r="N84" s="1"/>
    </row>
    <row r="85" ht="12.75">
      <c r="A85" s="2"/>
      <c r="B85" s="3"/>
      <c r="C85" s="4"/>
      <c r="D85" s="4"/>
      <c r="E85" s="4"/>
      <c r="F85" s="4"/>
      <c r="G85" s="4"/>
      <c r="H85" s="4"/>
      <c r="I85" s="5"/>
      <c r="J85" s="5"/>
      <c r="K85" s="5"/>
      <c r="L85" s="1"/>
      <c r="M85" s="1"/>
      <c r="N85" s="1"/>
    </row>
    <row r="86" ht="12.75">
      <c r="A86" s="2"/>
      <c r="B86" s="3"/>
      <c r="C86" s="4"/>
      <c r="D86" s="4"/>
      <c r="E86" s="4"/>
      <c r="F86" s="4"/>
      <c r="G86" s="4"/>
      <c r="H86" s="4"/>
      <c r="I86" s="5"/>
      <c r="J86" s="5"/>
      <c r="K86" s="5"/>
      <c r="L86" s="1"/>
      <c r="M86" s="1"/>
      <c r="N86" s="1"/>
    </row>
    <row r="87" ht="12.75">
      <c r="A87" s="2"/>
      <c r="B87" s="3"/>
      <c r="C87" s="4"/>
      <c r="D87" s="4"/>
      <c r="E87" s="4"/>
      <c r="F87" s="4"/>
      <c r="G87" s="4"/>
      <c r="H87" s="4"/>
      <c r="I87" s="5"/>
      <c r="J87" s="5"/>
      <c r="K87" s="5"/>
      <c r="L87" s="1"/>
      <c r="M87" s="1"/>
      <c r="N87" s="1"/>
    </row>
    <row r="88" ht="12.75">
      <c r="A88" s="2"/>
      <c r="B88" s="3"/>
      <c r="C88" s="4"/>
      <c r="D88" s="4"/>
      <c r="E88" s="4"/>
      <c r="F88" s="4"/>
      <c r="G88" s="4"/>
      <c r="H88" s="4"/>
      <c r="I88" s="5"/>
      <c r="J88" s="5"/>
      <c r="K88" s="5"/>
      <c r="L88" s="1"/>
      <c r="M88" s="1"/>
      <c r="N88" s="1"/>
    </row>
    <row r="89" ht="12.75">
      <c r="A89" s="2"/>
      <c r="B89" s="3"/>
      <c r="C89" s="4"/>
      <c r="D89" s="4"/>
      <c r="E89" s="4"/>
      <c r="F89" s="4"/>
      <c r="G89" s="4"/>
      <c r="H89" s="4"/>
      <c r="I89" s="5"/>
      <c r="J89" s="5"/>
      <c r="K89" s="5"/>
      <c r="L89" s="1"/>
      <c r="M89" s="1"/>
      <c r="N89" s="1"/>
    </row>
    <row r="90" ht="12.75">
      <c r="A90" s="2"/>
      <c r="B90" s="3"/>
      <c r="C90" s="4"/>
      <c r="D90" s="4"/>
      <c r="E90" s="4"/>
      <c r="F90" s="4"/>
      <c r="G90" s="4"/>
      <c r="H90" s="4"/>
      <c r="I90" s="5"/>
      <c r="J90" s="5"/>
      <c r="K90" s="5"/>
      <c r="L90" s="1"/>
      <c r="M90" s="1"/>
      <c r="N90" s="1"/>
    </row>
    <row r="91" ht="12.75">
      <c r="C91" s="4"/>
      <c r="D91" s="4"/>
      <c r="E91" s="4"/>
      <c r="F91" s="4"/>
      <c r="G91" s="4"/>
      <c r="H91" s="4"/>
      <c r="I91" s="5"/>
      <c r="J91" s="5"/>
      <c r="K91" s="5"/>
      <c r="L91" s="1"/>
      <c r="M91" s="1"/>
      <c r="N91" s="1"/>
    </row>
    <row r="92" ht="12.75">
      <c r="C92" s="4"/>
      <c r="D92" s="4"/>
      <c r="E92" s="4"/>
      <c r="F92" s="4"/>
      <c r="G92" s="4"/>
      <c r="H92" s="4"/>
      <c r="I92" s="5"/>
      <c r="J92" s="5"/>
      <c r="K92" s="5"/>
      <c r="L92" s="1"/>
      <c r="M92" s="1"/>
      <c r="N92" s="1"/>
    </row>
    <row r="93" ht="12.75">
      <c r="A93" s="2"/>
      <c r="B93" s="3"/>
      <c r="C93" s="4"/>
      <c r="D93" s="4"/>
      <c r="E93" s="4"/>
      <c r="F93" s="4"/>
      <c r="I93" s="5"/>
      <c r="J93" s="5"/>
      <c r="K93" s="5"/>
      <c r="L93" s="1"/>
      <c r="M93" s="1"/>
      <c r="N93" s="1"/>
    </row>
    <row r="94" ht="12.75">
      <c r="C94" s="4"/>
      <c r="D94" s="4"/>
      <c r="E94" s="4"/>
      <c r="F94" s="4"/>
      <c r="I94" s="5"/>
      <c r="J94" s="5"/>
      <c r="K94" s="5"/>
      <c r="L94" s="1"/>
      <c r="M94" s="1"/>
      <c r="N94" s="1"/>
    </row>
    <row r="95" ht="12.75">
      <c r="C95" s="4"/>
      <c r="D95" s="4"/>
      <c r="E95" s="4"/>
      <c r="F95" s="4"/>
      <c r="I95" s="5"/>
      <c r="J95" s="5"/>
      <c r="K95" s="5"/>
      <c r="L95" s="1"/>
      <c r="M95" s="1"/>
      <c r="N95" s="1"/>
    </row>
    <row r="96" ht="12.75">
      <c r="C96" s="4"/>
      <c r="D96" s="4"/>
      <c r="E96" s="4"/>
      <c r="F96" s="4"/>
      <c r="I96" s="5"/>
      <c r="J96" s="5"/>
      <c r="K96" s="5"/>
      <c r="L96" s="1"/>
      <c r="M96" s="1"/>
      <c r="N96" s="1"/>
    </row>
    <row r="97" ht="12.75">
      <c r="C97" s="4"/>
      <c r="D97" s="4"/>
      <c r="E97" s="4"/>
      <c r="F97" s="4"/>
      <c r="I97" s="5"/>
      <c r="J97" s="5"/>
      <c r="K97" s="5"/>
      <c r="L97" s="1"/>
      <c r="M97" s="1"/>
      <c r="N97" s="1"/>
    </row>
    <row r="98" ht="12.75">
      <c r="C98" s="4"/>
      <c r="D98" s="4"/>
      <c r="E98" s="4"/>
      <c r="F98" s="4"/>
      <c r="I98" s="5"/>
      <c r="J98" s="5"/>
      <c r="K98" s="5"/>
      <c r="L98" s="1"/>
      <c r="M98" s="1"/>
      <c r="N98" s="1"/>
    </row>
    <row r="99" ht="12.75">
      <c r="C99" s="4"/>
      <c r="D99" s="4"/>
      <c r="E99" s="4"/>
      <c r="F99" s="4"/>
      <c r="I99" s="5"/>
      <c r="J99" s="5"/>
      <c r="K99" s="5"/>
      <c r="L99" s="1"/>
      <c r="M99" s="1"/>
      <c r="N99" s="1"/>
    </row>
    <row r="100" ht="12.75">
      <c r="C100" s="4"/>
      <c r="D100" s="4"/>
      <c r="E100" s="4"/>
      <c r="I100" s="5"/>
      <c r="J100" s="5"/>
      <c r="K100" s="5"/>
      <c r="L100" s="1"/>
      <c r="M100" s="1"/>
      <c r="N100" s="1"/>
    </row>
    <row r="101" ht="12.75">
      <c r="C101" s="4"/>
      <c r="D101" s="4"/>
      <c r="E101" s="4"/>
      <c r="F101" s="4"/>
      <c r="I101" s="5"/>
      <c r="J101" s="5"/>
      <c r="K101" s="5"/>
      <c r="L101" s="1"/>
      <c r="M101" s="1"/>
      <c r="N101" s="1"/>
    </row>
    <row r="102" ht="12.75">
      <c r="C102" s="4"/>
      <c r="D102" s="4"/>
      <c r="E102" s="4"/>
      <c r="F102" s="4"/>
      <c r="I102" s="5"/>
      <c r="J102" s="5"/>
      <c r="K102" s="5"/>
      <c r="L102" s="1"/>
      <c r="M102" s="1"/>
      <c r="N102" s="1"/>
    </row>
    <row r="103" ht="12.75">
      <c r="C103" s="4"/>
      <c r="D103" s="4"/>
      <c r="E103" s="4"/>
      <c r="F103" s="4"/>
      <c r="I103" s="5"/>
      <c r="J103" s="5"/>
      <c r="K103" s="5"/>
      <c r="L103" s="1"/>
      <c r="M103" s="1"/>
      <c r="N103" s="1"/>
    </row>
    <row r="104" ht="12.75">
      <c r="C104" s="4"/>
      <c r="D104" s="4"/>
      <c r="E104" s="4"/>
      <c r="F104" s="4"/>
      <c r="I104" s="5"/>
      <c r="J104" s="5"/>
      <c r="K104" s="5"/>
      <c r="L104" s="1"/>
      <c r="M104" s="1"/>
      <c r="N104" s="1"/>
    </row>
    <row r="105" ht="12.75">
      <c r="C105" s="4"/>
      <c r="D105" s="4"/>
      <c r="E105" s="4"/>
      <c r="F105" s="4"/>
      <c r="I105" s="5"/>
      <c r="J105" s="5"/>
      <c r="K105" s="5"/>
      <c r="L105" s="1"/>
      <c r="M105" s="1"/>
      <c r="N105" s="1"/>
    </row>
    <row r="106" ht="12.75">
      <c r="C106" s="4"/>
      <c r="D106" s="4"/>
      <c r="E106" s="4"/>
      <c r="F106" s="4"/>
      <c r="I106" s="5"/>
      <c r="J106" s="5"/>
      <c r="K106" s="5"/>
      <c r="L106" s="1"/>
      <c r="M106" s="1"/>
      <c r="N106" s="1"/>
    </row>
    <row r="107" ht="12.75">
      <c r="C107" s="4"/>
      <c r="D107" s="4"/>
      <c r="E107" s="4"/>
      <c r="F107" s="4"/>
      <c r="I107" s="5"/>
      <c r="J107" s="5"/>
      <c r="K107" s="5"/>
      <c r="L107" s="1"/>
      <c r="M107" s="1"/>
      <c r="N107" s="1"/>
    </row>
    <row r="108" ht="12.75">
      <c r="C108" s="4"/>
      <c r="D108" s="4"/>
      <c r="I108" s="5"/>
      <c r="J108" s="5"/>
      <c r="K108" s="5"/>
      <c r="L108" s="1"/>
      <c r="M108" s="1"/>
      <c r="N108" s="1"/>
    </row>
    <row r="109" ht="12.75">
      <c r="C109" s="4"/>
      <c r="D109" s="4"/>
      <c r="I109" s="5"/>
      <c r="J109" s="5"/>
      <c r="K109" s="5"/>
      <c r="L109" s="1"/>
      <c r="M109" s="1"/>
      <c r="N109" s="1"/>
    </row>
    <row r="110" ht="12.75">
      <c r="C110" s="4"/>
      <c r="D110" s="4"/>
      <c r="I110" s="5"/>
      <c r="J110" s="5"/>
      <c r="K110" s="5"/>
      <c r="L110" s="1"/>
      <c r="M110" s="1"/>
      <c r="N110" s="1"/>
    </row>
    <row r="111" ht="12.75">
      <c r="C111" s="4"/>
      <c r="D111" s="4"/>
      <c r="I111" s="5"/>
      <c r="J111" s="5"/>
      <c r="K111" s="5"/>
      <c r="L111" s="1"/>
      <c r="M111" s="1"/>
      <c r="N111" s="1"/>
    </row>
    <row r="112" ht="12.75">
      <c r="C112" s="4"/>
      <c r="D112" s="4"/>
      <c r="I112" s="5"/>
      <c r="J112" s="5"/>
      <c r="K112" s="5"/>
      <c r="L112" s="1"/>
      <c r="M112" s="1"/>
      <c r="N112" s="1"/>
    </row>
    <row r="113" ht="12.75">
      <c r="C113" s="4"/>
      <c r="D113" s="4"/>
      <c r="I113" s="5"/>
      <c r="J113" s="5"/>
      <c r="K113" s="5"/>
      <c r="L113" s="1"/>
      <c r="M113" s="1"/>
      <c r="N113" s="1"/>
    </row>
    <row r="114" ht="12.75">
      <c r="C114" s="4"/>
      <c r="D114" s="4"/>
      <c r="I114" s="5"/>
      <c r="J114" s="5"/>
      <c r="K114" s="5"/>
      <c r="L114" s="1"/>
      <c r="M114" s="1"/>
      <c r="N114" s="1"/>
    </row>
    <row r="115" ht="12.75">
      <c r="C115" s="4"/>
      <c r="D115" s="4"/>
      <c r="I115" s="5"/>
      <c r="J115" s="5"/>
      <c r="K115" s="5"/>
      <c r="L115" s="1"/>
      <c r="M115" s="1"/>
      <c r="N115" s="1"/>
    </row>
    <row r="116" ht="12.75">
      <c r="C116" s="4"/>
      <c r="D116" s="4"/>
      <c r="I116" s="5"/>
      <c r="J116" s="5"/>
      <c r="K116" s="5"/>
      <c r="L116" s="1"/>
      <c r="M116" s="1"/>
      <c r="N116" s="1"/>
    </row>
    <row r="117" ht="12.75">
      <c r="D117" s="4"/>
      <c r="I117" s="5"/>
      <c r="J117" s="5"/>
      <c r="K117" s="5"/>
      <c r="L117" s="1"/>
      <c r="M117" s="1"/>
      <c r="N117" s="1"/>
    </row>
    <row r="118" ht="12.75">
      <c r="C118" s="4"/>
      <c r="D118" s="4"/>
      <c r="I118" s="5"/>
      <c r="J118" s="5"/>
      <c r="K118" s="5"/>
      <c r="L118" s="1"/>
      <c r="M118" s="1"/>
      <c r="N118" s="1"/>
    </row>
    <row r="119" ht="12.75">
      <c r="C119" s="4"/>
      <c r="D119" s="4"/>
      <c r="L119" s="1"/>
      <c r="M119" s="1"/>
      <c r="N119" s="1"/>
    </row>
    <row r="120" ht="12.75">
      <c r="D120" s="4"/>
      <c r="L120" s="1"/>
      <c r="M120" s="1"/>
      <c r="N120" s="1"/>
    </row>
    <row r="121" ht="12.75">
      <c r="D121" s="4"/>
      <c r="L121" s="1"/>
      <c r="M121" s="1"/>
      <c r="N121" s="1"/>
    </row>
    <row r="122" ht="12.75">
      <c r="D122" s="4"/>
      <c r="L122" s="1"/>
      <c r="M122" s="1"/>
      <c r="N122" s="1"/>
    </row>
    <row r="123" ht="12.75">
      <c r="D123" s="4"/>
      <c r="L123" s="1"/>
      <c r="M123" s="1"/>
      <c r="N123" s="1"/>
    </row>
    <row r="124" ht="12.75">
      <c r="D124" s="4"/>
      <c r="L124" s="1"/>
      <c r="M124" s="1"/>
      <c r="N124" s="1"/>
    </row>
    <row r="125" ht="12.75">
      <c r="L125" s="1"/>
      <c r="M125" s="1"/>
      <c r="N125" s="1"/>
    </row>
    <row r="126" ht="12.75"/>
    <row r="127" ht="12.75">
      <c r="L127" s="1"/>
      <c r="M127" s="1"/>
      <c r="N127" s="1"/>
    </row>
    <row r="128" ht="12.75">
      <c r="L128" s="1"/>
      <c r="M128" s="1"/>
      <c r="N128" s="1"/>
    </row>
    <row r="129" ht="12.75">
      <c r="L129" s="1"/>
      <c r="M129" s="1"/>
      <c r="N129" s="1"/>
    </row>
    <row r="130" ht="12.75">
      <c r="L130" s="1"/>
      <c r="M130" s="1"/>
      <c r="N130" s="1"/>
    </row>
    <row r="131" ht="12.75">
      <c r="L131" s="1"/>
      <c r="M131" s="1"/>
      <c r="N131" s="1"/>
    </row>
    <row r="132" ht="12.75">
      <c r="L132" s="1"/>
      <c r="M132" s="1"/>
      <c r="N132" s="1"/>
    </row>
    <row r="133" ht="12.75">
      <c r="L133" s="1"/>
      <c r="M133" s="1"/>
      <c r="N133" s="1"/>
    </row>
  </sheetData>
  <mergeCells count="1">
    <mergeCell ref="A4:K4"/>
  </mergeCells>
  <printOptions headings="0" gridLines="0"/>
  <pageMargins left="0.40944881889763785" right="0.07874015748031496" top="0.55118110236220474" bottom="0.43307086614173229" header="0.27559055118110237" footer="0.15748031496062992"/>
  <pageSetup paperSize="9" scale="58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novoselova-oa</cp:lastModifiedBy>
  <cp:revision>19</cp:revision>
  <dcterms:modified xsi:type="dcterms:W3CDTF">2025-07-09T06:41:14Z</dcterms:modified>
</cp:coreProperties>
</file>