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источникам'!$A$1:$I$159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<sst xmlns="http://schemas.openxmlformats.org/spreadsheetml/2006/main" count="130" uniqueCount="130">
  <si>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</si>
  <si>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</si>
  <si>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декабря 2024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</si>
  <si>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</si>
  <si>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</si>
  <si>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</si>
  <si>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</si>
  <si>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2024 года</t>
  </si>
  <si>
    <t xml:space="preserve">Кассовый план января-ноября 2024 года</t>
  </si>
  <si>
    <t xml:space="preserve">Кассовый расход на 01.12.2024</t>
  </si>
  <si>
    <t xml:space="preserve">% выпол-нения кассового плана января-ноября 2024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</si>
  <si>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</si>
  <si>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</si>
  <si>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</si>
  <si>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</si>
  <si>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</si>
  <si>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</si>
  <si>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</si>
  <si>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</si>
  <si>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</si>
  <si>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</si>
  <si>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</si>
  <si>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</si>
  <si>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Функциональные органы администрации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</si>
  <si>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</si>
  <si>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</si>
  <si>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</si>
  <si>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</si>
  <si>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</si>
  <si>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</si>
  <si>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</si>
  <si>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</si>
  <si>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</si>
  <si>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</si>
  <si>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</si>
  <si>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</si>
  <si>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</si>
  <si>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</si>
  <si>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</si>
  <si>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</si>
  <si>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</si>
  <si>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</si>
  <si>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</si>
  <si>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</si>
  <si>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</si>
  <si>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</si>
  <si>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</si>
  <si>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</si>
  <si>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</si>
  <si>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</si>
  <si>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</si>
  <si>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</si>
  <si>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</si>
  <si>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</si>
  <si>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</si>
  <si>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</si>
  <si>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</si>
  <si>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</si>
  <si>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</si>
  <si>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</si>
  <si>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</si>
  <si>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</si>
  <si>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</si>
  <si>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</si>
  <si>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</si>
  <si>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</si>
  <si>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</si>
  <si>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</si>
  <si>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</si>
  <si>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</si>
  <si>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</si>
  <si>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</si>
  <si>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</si>
  <si>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</si>
  <si>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</si>
  <si>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</si>
  <si>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</si>
  <si>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</si>
  <si>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</si>
  <si>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</si>
  <si>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</si>
  <si>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</si>
  <si>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</si>
  <si>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</si>
  <si>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</si>
  <si>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</si>
  <si>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</si>
  <si>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</si>
  <si>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</si>
  <si>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</si>
  <si>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</si>
  <si>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</si>
  <si>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</si>
  <si>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</si>
  <si>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</si>
  <si>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</si>
  <si>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</si>
  <si>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</si>
  <si>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</si>
  <si>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</si>
  <si>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</si>
  <si>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</si>
  <si>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</si>
  <si>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</si>
  <si>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</si>
  <si>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</si>
  <si>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</si>
  <si>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</si>
  <si>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</si>
  <si>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</si>
  <si>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</si>
  <si>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</si>
  <si>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</si>
  <si>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</si>
  <si>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</si>
  <si>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</si>
  <si>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</si>
  <si>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</si>
  <si>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</si>
  <si>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</si>
  <si>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</si>
  <si>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</si>
  <si>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</si>
  <si>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</si>
  <si>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</si>
  <si>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</si>
  <si>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</si>
  <si>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</si>
  <si>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</si>
  <si>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январь-ноябрь 2024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</si>
</sst>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#,##0.0"/>
    <numFmt numFmtId="161" formatCode="0.0"/>
    <numFmt numFmtId="162" formatCode="#,##0.000"/>
  </numFmts>
  <fonts count="30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b/>
      <sz val="10.000000"/>
      <color indexed="2"/>
      <name val="Arial"/>
    </font>
    <font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11.000000"/>
      <color indexed="2"/>
      <name val="Times New Roman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1.000000"/>
      <color indexed="2"/>
      <name val="Times New Roman"/>
    </font>
    <font>
      <b/>
      <i/>
      <sz val="10.000000"/>
      <name val="Times New Roman"/>
    </font>
    <font>
      <sz val="11.000000"/>
      <color indexed="2"/>
      <name val="Times New Roman"/>
    </font>
    <font>
      <b/>
      <i/>
      <sz val="10.000000"/>
      <color indexed="2"/>
      <name val="Times New Roman"/>
    </font>
    <font>
      <sz val="10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42"/>
        <bgColor indexed="42"/>
      </patternFill>
    </fill>
  </fills>
  <borders count="3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8">
    <xf fontId="0" fillId="0" borderId="0" numFmtId="0" xfId="0"/>
    <xf fontId="1" fillId="2" borderId="0" numFmtId="49" xfId="0" applyNumberFormat="1" applyFont="1" applyFill="1"/>
    <xf fontId="2" fillId="2" borderId="0" numFmtId="0" xfId="0" applyFont="1" applyFill="1"/>
    <xf fontId="2" fillId="0" borderId="0" numFmtId="160" xfId="0" applyNumberFormat="1" applyFont="1"/>
    <xf fontId="2" fillId="0" borderId="0" numFmtId="0" xfId="0" applyFont="1"/>
    <xf fontId="2" fillId="2" borderId="0" numFmtId="4" xfId="0" applyNumberFormat="1" applyFont="1" applyFill="1"/>
    <xf fontId="3" fillId="2" borderId="0" numFmtId="0" xfId="0" applyFont="1" applyFill="1" applyAlignment="1">
      <alignment horizontal="right"/>
    </xf>
    <xf fontId="0" fillId="0" borderId="0" numFmtId="0" xfId="0"/>
    <xf fontId="4" fillId="0" borderId="0" numFmtId="0" xfId="0" applyFont="1" applyAlignment="1">
      <alignment horizontal="center"/>
    </xf>
    <xf fontId="4" fillId="0" borderId="0" numFmtId="160" xfId="0" applyNumberFormat="1" applyFont="1" applyAlignment="1">
      <alignment horizontal="center"/>
    </xf>
    <xf fontId="5" fillId="2" borderId="0" numFmtId="0" xfId="0" applyFont="1" applyFill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/>
    <xf fontId="1" fillId="2" borderId="0" numFmtId="0" xfId="0" applyFont="1" applyFill="1" applyAlignment="1">
      <alignment horizontal="center" vertical="center"/>
    </xf>
    <xf fontId="6" fillId="2" borderId="1" numFmtId="49" xfId="0" applyNumberFormat="1" applyFont="1" applyFill="1" applyBorder="1" applyAlignment="1">
      <alignment horizontal="center" vertical="center" wrapText="1"/>
    </xf>
    <xf fontId="6" fillId="0" borderId="2" numFmtId="160" xfId="0" applyNumberFormat="1" applyFont="1" applyBorder="1" applyAlignment="1">
      <alignment horizontal="center" vertical="center" wrapText="1"/>
    </xf>
    <xf fontId="6" fillId="3" borderId="2" numFmtId="161" xfId="0" applyNumberFormat="1" applyFont="1" applyFill="1" applyBorder="1" applyAlignment="1">
      <alignment horizontal="center" vertical="center" wrapText="1"/>
    </xf>
    <xf fontId="6" fillId="2" borderId="2" numFmtId="161" xfId="0" applyNumberFormat="1" applyFont="1" applyFill="1" applyBorder="1" applyAlignment="1">
      <alignment horizontal="center" vertical="center" wrapText="1"/>
    </xf>
    <xf fontId="6" fillId="2" borderId="2" numFmtId="0" xfId="0" applyFont="1" applyFill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left" vertical="center" wrapText="1"/>
    </xf>
    <xf fontId="5" fillId="0" borderId="3" numFmtId="49" xfId="0" applyNumberFormat="1" applyFont="1" applyBorder="1" applyAlignment="1">
      <alignment horizontal="left" vertical="center" wrapText="1"/>
    </xf>
    <xf fontId="7" fillId="0" borderId="4" numFmtId="160" xfId="0" applyNumberFormat="1" applyFont="1" applyBorder="1" applyAlignment="1" applyProtection="1">
      <alignment horizontal="center" vertical="center" wrapText="1"/>
    </xf>
    <xf fontId="7" fillId="0" borderId="5" numFmtId="160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6" numFmtId="49" xfId="0" applyNumberFormat="1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  <xf fontId="1" fillId="0" borderId="8" numFmtId="49" xfId="0" applyNumberFormat="1" applyFont="1" applyBorder="1" applyAlignment="1">
      <alignment horizontal="left" vertical="center" wrapText="1"/>
    </xf>
    <xf fontId="1" fillId="0" borderId="9" numFmtId="4" xfId="0" applyNumberFormat="1" applyFont="1" applyBorder="1" applyAlignment="1" applyProtection="1">
      <alignment horizontal="center" vertical="center" wrapText="1"/>
    </xf>
    <xf fontId="1" fillId="0" borderId="4" numFmtId="4" xfId="0" applyNumberFormat="1" applyFont="1" applyBorder="1" applyAlignment="1" applyProtection="1">
      <alignment horizontal="center" vertical="center" wrapText="1"/>
    </xf>
    <xf fontId="1" fillId="0" borderId="10" numFmtId="160" xfId="0" applyNumberFormat="1" applyFont="1" applyBorder="1" applyAlignment="1" applyProtection="1">
      <alignment horizontal="center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1" fillId="2" borderId="4" numFmtId="160" xfId="0" applyNumberFormat="1" applyFont="1" applyFill="1" applyBorder="1" applyAlignment="1">
      <alignment vertical="center"/>
    </xf>
    <xf fontId="10" fillId="0" borderId="0" numFmtId="0" xfId="0" applyFont="1"/>
    <xf fontId="5" fillId="0" borderId="11" numFmtId="49" xfId="0" applyNumberFormat="1" applyFont="1" applyBorder="1" applyAlignment="1">
      <alignment horizontal="center" vertical="center" wrapText="1"/>
    </xf>
    <xf fontId="5" fillId="0" borderId="12" numFmtId="49" xfId="0" applyNumberFormat="1" applyFont="1" applyBorder="1" applyAlignment="1">
      <alignment horizontal="center" vertical="center" wrapText="1"/>
    </xf>
    <xf fontId="1" fillId="0" borderId="13" numFmtId="160" xfId="0" applyNumberFormat="1" applyFont="1" applyBorder="1" applyAlignment="1" applyProtection="1">
      <alignment horizontal="center" vertical="center" wrapText="1"/>
    </xf>
    <xf fontId="5" fillId="0" borderId="14" numFmtId="49" xfId="0" applyNumberFormat="1" applyFont="1" applyBorder="1" applyAlignment="1">
      <alignment horizontal="center" vertical="center" wrapText="1"/>
    </xf>
    <xf fontId="5" fillId="0" borderId="15" numFmtId="49" xfId="0" applyNumberFormat="1" applyFont="1" applyBorder="1" applyAlignment="1">
      <alignment horizontal="center" vertical="center" wrapText="1"/>
    </xf>
    <xf fontId="11" fillId="4" borderId="8" numFmtId="49" xfId="0" applyNumberFormat="1" applyFont="1" applyFill="1" applyBorder="1" applyAlignment="1">
      <alignment horizontal="left" vertical="center" wrapText="1"/>
    </xf>
    <xf fontId="11" fillId="0" borderId="4" numFmtId="160" xfId="0" applyNumberFormat="1" applyFont="1" applyBorder="1" applyAlignment="1" applyProtection="1">
      <alignment horizontal="center" vertical="center" wrapText="1"/>
    </xf>
    <xf fontId="11" fillId="4" borderId="4" numFmtId="160" xfId="0" applyNumberFormat="1" applyFont="1" applyFill="1" applyBorder="1" applyAlignment="1" applyProtection="1">
      <alignment horizontal="center" vertical="center" wrapText="1"/>
    </xf>
    <xf fontId="11" fillId="4" borderId="4" numFmtId="160" xfId="0" applyNumberFormat="1" applyFont="1" applyFill="1" applyBorder="1" applyAlignment="1">
      <alignment vertical="center"/>
    </xf>
    <xf fontId="5" fillId="0" borderId="4" numFmtId="49" xfId="0" applyNumberFormat="1" applyFont="1" applyBorder="1" applyAlignment="1">
      <alignment horizontal="center" vertical="center" wrapText="1"/>
    </xf>
    <xf fontId="5" fillId="0" borderId="4" numFmtId="49" xfId="0" applyNumberFormat="1" applyFont="1" applyBorder="1" applyAlignment="1">
      <alignment horizontal="left" vertical="center" wrapText="1"/>
    </xf>
    <xf fontId="5" fillId="0" borderId="8" numFmtId="49" xfId="0" applyNumberFormat="1" applyFont="1" applyBorder="1" applyAlignment="1">
      <alignment horizontal="left" vertical="center" wrapText="1"/>
    </xf>
    <xf fontId="1" fillId="0" borderId="16" numFmtId="49" xfId="0" applyNumberFormat="1" applyFont="1" applyBorder="1" applyAlignment="1">
      <alignment horizontal="center" vertical="center" wrapText="1"/>
    </xf>
    <xf fontId="1" fillId="0" borderId="17" numFmtId="49" xfId="0" applyNumberFormat="1" applyFont="1" applyBorder="1" applyAlignment="1">
      <alignment horizontal="center" vertical="center" wrapText="1"/>
    </xf>
    <xf fontId="11" fillId="5" borderId="18" numFmtId="49" xfId="0" applyNumberFormat="1" applyFont="1" applyFill="1" applyBorder="1" applyAlignment="1">
      <alignment horizontal="left" vertical="center" wrapText="1"/>
    </xf>
    <xf fontId="11" fillId="0" borderId="19" numFmtId="4" xfId="0" applyNumberFormat="1" applyFont="1" applyBorder="1" applyAlignment="1" applyProtection="1">
      <alignment horizontal="center" vertical="center" wrapText="1"/>
    </xf>
    <xf fontId="11" fillId="0" borderId="19" numFmtId="160" xfId="0" applyNumberFormat="1" applyFont="1" applyBorder="1" applyAlignment="1" applyProtection="1">
      <alignment horizontal="center" vertical="center" wrapText="1"/>
    </xf>
    <xf fontId="11" fillId="2" borderId="19" numFmtId="160" xfId="0" applyNumberFormat="1" applyFont="1" applyFill="1" applyBorder="1" applyAlignment="1">
      <alignment vertical="center"/>
    </xf>
    <xf fontId="12" fillId="0" borderId="0" numFmtId="0" xfId="0" applyFont="1"/>
    <xf fontId="1" fillId="5" borderId="18" numFmtId="49" xfId="0" applyNumberFormat="1" applyFont="1" applyFill="1" applyBorder="1" applyAlignment="1">
      <alignment horizontal="left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vertical="center"/>
    </xf>
    <xf fontId="1" fillId="0" borderId="2" numFmtId="160" xfId="0" applyNumberFormat="1" applyFont="1" applyBorder="1" applyAlignment="1" applyProtection="1">
      <alignment horizontal="center" vertical="center" wrapText="1"/>
    </xf>
    <xf fontId="11" fillId="0" borderId="3" numFmtId="4" xfId="0" applyNumberFormat="1" applyFont="1" applyBorder="1" applyAlignment="1" applyProtection="1">
      <alignment horizontal="center" vertical="center" wrapText="1"/>
    </xf>
    <xf fontId="11" fillId="0" borderId="18" numFmtId="160" xfId="0" applyNumberFormat="1" applyFont="1" applyBorder="1" applyAlignment="1" applyProtection="1">
      <alignment horizontal="center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11" fillId="2" borderId="1" numFmtId="160" xfId="0" applyNumberFormat="1" applyFont="1" applyFill="1" applyBorder="1" applyAlignment="1">
      <alignment vertical="center"/>
    </xf>
    <xf fontId="1" fillId="0" borderId="18" numFmtId="49" xfId="0" applyNumberFormat="1" applyFont="1" applyBorder="1" applyAlignment="1">
      <alignment horizontal="left" vertical="center" wrapText="1"/>
    </xf>
    <xf fontId="1" fillId="0" borderId="19" numFmtId="160" xfId="0" applyNumberFormat="1" applyFont="1" applyBorder="1" applyAlignment="1" applyProtection="1">
      <alignment horizontal="center" vertical="center" wrapText="1"/>
    </xf>
    <xf fontId="5" fillId="0" borderId="18" numFmtId="49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2" borderId="1" numFmtId="160" xfId="0" applyNumberFormat="1" applyFont="1" applyFill="1" applyBorder="1" applyAlignment="1">
      <alignment horizontal="center" vertical="center"/>
    </xf>
    <xf fontId="1" fillId="0" borderId="1" numFmtId="49" xfId="0" applyNumberFormat="1" applyFont="1" applyBorder="1" applyAlignment="1">
      <alignment horizontal="left" vertical="center" wrapText="1"/>
    </xf>
    <xf fontId="1" fillId="0" borderId="3" numFmtId="4" xfId="0" applyNumberFormat="1" applyFont="1" applyBorder="1" applyAlignment="1" applyProtection="1">
      <alignment horizontal="center" vertical="center" wrapText="1"/>
    </xf>
    <xf fontId="1" fillId="0" borderId="18" numFmtId="160" xfId="0" applyNumberFormat="1" applyFont="1" applyBorder="1" applyAlignment="1" applyProtection="1">
      <alignment horizontal="center" vertical="center" wrapText="1"/>
    </xf>
    <xf fontId="10" fillId="2" borderId="0" numFmtId="0" xfId="0" applyFont="1" applyFill="1"/>
    <xf fontId="1" fillId="0" borderId="20" numFmtId="49" xfId="0" applyNumberFormat="1" applyFont="1" applyBorder="1" applyAlignment="1">
      <alignment horizontal="center" vertical="center" wrapText="1"/>
    </xf>
    <xf fontId="1" fillId="0" borderId="21" numFmtId="49" xfId="0" applyNumberFormat="1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5" fillId="0" borderId="1" numFmtId="49" xfId="0" applyNumberFormat="1" applyFont="1" applyBorder="1" applyAlignment="1">
      <alignment horizontal="left" vertical="center" wrapText="1"/>
    </xf>
    <xf fontId="5" fillId="0" borderId="22" numFmtId="0" xfId="0" applyFont="1" applyBorder="1" applyAlignment="1">
      <alignment horizontal="center" vertical="center" wrapText="1"/>
    </xf>
    <xf fontId="5" fillId="0" borderId="23" numFmtId="0" xfId="0" applyFont="1" applyBorder="1" applyAlignment="1">
      <alignment horizontal="center" vertical="center" wrapText="1"/>
    </xf>
    <xf fontId="1" fillId="0" borderId="5" numFmtId="4" xfId="0" applyNumberFormat="1" applyFont="1" applyBorder="1" applyAlignment="1" applyProtection="1">
      <alignment horizontal="center" vertical="center" wrapText="1"/>
    </xf>
    <xf fontId="5" fillId="0" borderId="20" numFmtId="0" xfId="0" applyFont="1" applyBorder="1" applyAlignment="1">
      <alignment horizontal="center" vertical="center" wrapText="1"/>
    </xf>
    <xf fontId="5" fillId="0" borderId="21" numFmtId="0" xfId="0" applyFont="1" applyBorder="1" applyAlignment="1">
      <alignment horizontal="center" vertical="center" wrapText="1"/>
    </xf>
    <xf fontId="1" fillId="0" borderId="3" numFmtId="160" xfId="0" applyNumberFormat="1" applyFont="1" applyBorder="1" applyAlignment="1" applyProtection="1">
      <alignment horizontal="center" vertical="center" wrapText="1"/>
    </xf>
    <xf fontId="5" fillId="0" borderId="22" numFmtId="49" xfId="0" applyNumberFormat="1" applyFont="1" applyBorder="1" applyAlignment="1">
      <alignment horizontal="center" vertical="center" wrapText="1"/>
    </xf>
    <xf fontId="5" fillId="0" borderId="23" numFmtId="49" xfId="0" applyNumberFormat="1" applyFont="1" applyBorder="1" applyAlignment="1">
      <alignment horizontal="center" vertical="center" wrapText="1"/>
    </xf>
    <xf fontId="13" fillId="0" borderId="0" numFmtId="0" xfId="0" applyFont="1"/>
    <xf fontId="5" fillId="0" borderId="16" numFmtId="49" xfId="0" applyNumberFormat="1" applyFont="1" applyBorder="1" applyAlignment="1">
      <alignment horizontal="center" vertical="center" wrapText="1"/>
    </xf>
    <xf fontId="5" fillId="0" borderId="17" numFmtId="49" xfId="0" applyNumberFormat="1" applyFont="1" applyBorder="1" applyAlignment="1">
      <alignment horizontal="center" vertical="center" wrapText="1"/>
    </xf>
    <xf fontId="5" fillId="0" borderId="20" numFmtId="49" xfId="0" applyNumberFormat="1" applyFont="1" applyBorder="1" applyAlignment="1">
      <alignment horizontal="center" vertical="center" wrapText="1"/>
    </xf>
    <xf fontId="5" fillId="0" borderId="21" numFmtId="49" xfId="0" applyNumberFormat="1" applyFont="1" applyBorder="1" applyAlignment="1">
      <alignment horizontal="center" vertical="center" wrapText="1"/>
    </xf>
    <xf fontId="11" fillId="4" borderId="1" numFmtId="49" xfId="0" applyNumberFormat="1" applyFont="1" applyFill="1" applyBorder="1" applyAlignment="1">
      <alignment horizontal="left" vertical="center" wrapText="1"/>
    </xf>
    <xf fontId="11" fillId="4" borderId="1" numFmtId="160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>
      <alignment vertical="center"/>
    </xf>
    <xf fontId="5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22" numFmtId="4" xfId="0" applyNumberFormat="1" applyFont="1" applyBorder="1" applyAlignment="1" applyProtection="1">
      <alignment horizontal="center" vertical="center" wrapText="1"/>
    </xf>
    <xf fontId="1" fillId="0" borderId="24" numFmtId="49" xfId="0" applyNumberFormat="1" applyFont="1" applyBorder="1" applyAlignment="1">
      <alignment horizontal="left" vertical="center" wrapText="1"/>
    </xf>
    <xf fontId="1" fillId="0" borderId="18" numFmtId="4" xfId="0" applyNumberFormat="1" applyFont="1" applyBorder="1" applyAlignment="1" applyProtection="1">
      <alignment horizontal="center" vertical="center" wrapText="1"/>
    </xf>
    <xf fontId="1" fillId="2" borderId="1" numFmtId="4" xfId="0" applyNumberFormat="1" applyFont="1" applyFill="1" applyBorder="1" applyAlignment="1">
      <alignment vertical="center"/>
    </xf>
    <xf fontId="1" fillId="0" borderId="20" numFmtId="0" xfId="0" applyFont="1" applyBorder="1" applyAlignment="1">
      <alignment vertical="center" wrapText="1"/>
    </xf>
    <xf fontId="1" fillId="0" borderId="21" numFmtId="0" xfId="0" applyFont="1" applyBorder="1" applyAlignment="1">
      <alignment vertical="center" wrapText="1"/>
    </xf>
    <xf fontId="11" fillId="0" borderId="13" numFmtId="160" xfId="0" applyNumberFormat="1" applyFont="1" applyBorder="1" applyAlignment="1" applyProtection="1">
      <alignment horizontal="center" vertical="center" wrapText="1"/>
    </xf>
    <xf fontId="11" fillId="4" borderId="13" numFmtId="160" xfId="0" applyNumberFormat="1" applyFont="1" applyFill="1" applyBorder="1" applyAlignment="1" applyProtection="1">
      <alignment horizontal="center" vertical="center" wrapText="1"/>
    </xf>
    <xf fontId="11" fillId="4" borderId="18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vertical="center"/>
    </xf>
    <xf fontId="5" fillId="0" borderId="19" numFmtId="49" xfId="0" applyNumberFormat="1" applyFont="1" applyBorder="1" applyAlignment="1">
      <alignment horizontal="center" vertical="center" wrapText="1"/>
    </xf>
    <xf fontId="5" fillId="0" borderId="19" numFmtId="49" xfId="0" applyNumberFormat="1" applyFont="1" applyBorder="1" applyAlignment="1">
      <alignment horizontal="left" vertical="center" wrapText="1"/>
    </xf>
    <xf fontId="7" fillId="0" borderId="23" numFmtId="160" xfId="0" applyNumberFormat="1" applyFont="1" applyBorder="1" applyAlignment="1" applyProtection="1">
      <alignment horizontal="center" vertical="center" wrapText="1"/>
    </xf>
    <xf fontId="7" fillId="0" borderId="2" numFmtId="160" xfId="0" applyNumberFormat="1" applyFont="1" applyBorder="1" applyAlignment="1" applyProtection="1">
      <alignment horizontal="center" vertical="center" wrapText="1"/>
    </xf>
    <xf fontId="1" fillId="0" borderId="3" numFmtId="49" xfId="0" applyNumberFormat="1" applyFont="1" applyBorder="1" applyAlignment="1">
      <alignment horizontal="left" vertical="center" wrapText="1"/>
    </xf>
    <xf fontId="1" fillId="2" borderId="18" numFmtId="160" xfId="0" applyNumberFormat="1" applyFont="1" applyFill="1" applyBorder="1" applyAlignment="1">
      <alignment vertical="center"/>
    </xf>
    <xf fontId="1" fillId="0" borderId="0" numFmtId="4" xfId="0" applyNumberFormat="1" applyFont="1" applyAlignment="1" applyProtection="1">
      <alignment horizontal="center" vertical="center" wrapText="1"/>
    </xf>
    <xf fontId="11" fillId="4" borderId="3" numFmtId="49" xfId="0" applyNumberFormat="1" applyFont="1" applyFill="1" applyBorder="1" applyAlignment="1">
      <alignment horizontal="left" vertical="center" wrapText="1"/>
    </xf>
    <xf fontId="11" fillId="4" borderId="4" numFmtId="4" xfId="0" applyNumberFormat="1" applyFont="1" applyFill="1" applyBorder="1" applyAlignment="1" applyProtection="1">
      <alignment horizontal="center" vertical="center" wrapText="1"/>
    </xf>
    <xf fontId="11" fillId="4" borderId="18" numFmtId="160" xfId="0" applyNumberFormat="1" applyFont="1" applyFill="1" applyBorder="1" applyAlignment="1">
      <alignment vertical="center"/>
    </xf>
    <xf fontId="5" fillId="0" borderId="1" numFmtId="49" xfId="0" applyNumberFormat="1" applyFont="1" applyBorder="1" applyAlignment="1">
      <alignment horizontal="center" vertical="center" wrapText="1"/>
    </xf>
    <xf fontId="7" fillId="2" borderId="18" numFmtId="160" xfId="0" applyNumberFormat="1" applyFont="1" applyFill="1" applyBorder="1" applyAlignment="1">
      <alignment horizontal="center" vertical="center"/>
    </xf>
    <xf fontId="1" fillId="0" borderId="20" numFmtId="49" xfId="0" applyNumberFormat="1" applyFont="1" applyBorder="1" applyAlignment="1">
      <alignment horizontal="left" vertical="center" wrapText="1"/>
    </xf>
    <xf fontId="1" fillId="0" borderId="20" numFmtId="4" xfId="0" applyNumberFormat="1" applyFont="1" applyBorder="1" applyAlignment="1" applyProtection="1">
      <alignment horizontal="center" vertical="center" wrapText="1"/>
    </xf>
    <xf fontId="1" fillId="0" borderId="21" numFmtId="160" xfId="0" applyNumberFormat="1" applyFont="1" applyBorder="1" applyAlignment="1" applyProtection="1">
      <alignment horizontal="center" vertical="center" wrapText="1"/>
    </xf>
    <xf fontId="7" fillId="0" borderId="1" numFmtId="162" xfId="0" applyNumberFormat="1" applyFont="1" applyBorder="1" applyAlignment="1" applyProtection="1">
      <alignment horizontal="center" vertical="center" wrapText="1"/>
    </xf>
    <xf fontId="7" fillId="2" borderId="1" numFmtId="162" xfId="0" applyNumberFormat="1" applyFont="1" applyFill="1" applyBorder="1" applyAlignment="1">
      <alignment horizontal="center" vertical="center"/>
    </xf>
    <xf fontId="1" fillId="0" borderId="3" numFmtId="3" xfId="0" applyNumberFormat="1" applyFont="1" applyBorder="1" applyAlignment="1" applyProtection="1">
      <alignment horizontal="center" vertical="center" wrapText="1"/>
    </xf>
    <xf fontId="7" fillId="0" borderId="1" numFmtId="4" xfId="0" applyNumberFormat="1" applyFont="1" applyBorder="1" applyAlignment="1" applyProtection="1">
      <alignment horizontal="center" vertical="center" wrapText="1"/>
    </xf>
    <xf fontId="7" fillId="2" borderId="1" numFmtId="4" xfId="0" applyNumberFormat="1" applyFont="1" applyFill="1" applyBorder="1" applyAlignment="1">
      <alignment horizontal="center" vertical="center"/>
    </xf>
    <xf fontId="1" fillId="0" borderId="22" numFmtId="49" xfId="0" applyNumberFormat="1" applyFont="1" applyBorder="1" applyAlignment="1">
      <alignment horizontal="center" vertical="center" wrapText="1"/>
    </xf>
    <xf fontId="1" fillId="0" borderId="23" numFmtId="49" xfId="0" applyNumberFormat="1" applyFont="1" applyBorder="1" applyAlignment="1">
      <alignment horizontal="center" vertical="center" wrapText="1"/>
    </xf>
    <xf fontId="11" fillId="4" borderId="4" numFmtId="3" xfId="0" applyNumberFormat="1" applyFont="1" applyFill="1" applyBorder="1" applyAlignment="1" applyProtection="1">
      <alignment horizontal="center" vertical="center" wrapText="1"/>
    </xf>
    <xf fontId="11" fillId="6" borderId="0" numFmtId="160" xfId="0" applyNumberFormat="1" applyFont="1" applyFill="1" applyAlignment="1" applyProtection="1">
      <alignment horizontal="center" vertical="center" wrapText="1"/>
    </xf>
    <xf fontId="7" fillId="0" borderId="18" numFmtId="160" xfId="0" applyNumberFormat="1" applyFont="1" applyBorder="1" applyAlignment="1" applyProtection="1">
      <alignment horizontal="center" vertical="center" wrapText="1"/>
    </xf>
    <xf fontId="1" fillId="0" borderId="16" numFmtId="4" xfId="0" applyNumberFormat="1" applyFont="1" applyBorder="1" applyAlignment="1" applyProtection="1">
      <alignment horizontal="center" vertical="center" wrapText="1"/>
    </xf>
    <xf fontId="11" fillId="4" borderId="24" numFmtId="49" xfId="0" applyNumberFormat="1" applyFont="1" applyFill="1" applyBorder="1" applyAlignment="1">
      <alignment horizontal="left" vertical="center" wrapText="1"/>
    </xf>
    <xf fontId="15" fillId="0" borderId="0" numFmtId="0" xfId="0" applyFont="1"/>
    <xf fontId="1" fillId="0" borderId="1" numFmtId="160" xfId="0" applyNumberFormat="1" applyFont="1" applyBorder="1" applyAlignment="1">
      <alignment vertical="center"/>
    </xf>
    <xf fontId="16" fillId="0" borderId="1" numFmtId="49" xfId="0" applyNumberFormat="1" applyFont="1" applyBorder="1" applyAlignment="1">
      <alignment horizontal="left" vertical="center" wrapText="1"/>
    </xf>
    <xf fontId="11" fillId="4" borderId="3" numFmtId="4" xfId="0" applyNumberFormat="1" applyFont="1" applyFill="1" applyBorder="1" applyAlignment="1" applyProtection="1">
      <alignment horizontal="center" vertical="center" wrapText="1"/>
    </xf>
    <xf fontId="1" fillId="0" borderId="21" numFmtId="49" xfId="0" applyNumberFormat="1" applyFont="1" applyBorder="1" applyAlignment="1">
      <alignment horizontal="left" vertical="center" wrapText="1"/>
    </xf>
    <xf fontId="11" fillId="4" borderId="2" numFmtId="49" xfId="0" applyNumberFormat="1" applyFont="1" applyFill="1" applyBorder="1" applyAlignment="1">
      <alignment horizontal="left" vertical="center" wrapText="1"/>
    </xf>
    <xf fontId="11" fillId="4" borderId="2" numFmtId="160" xfId="0" applyNumberFormat="1" applyFont="1" applyFill="1" applyBorder="1" applyAlignment="1" applyProtection="1">
      <alignment horizontal="center" vertical="center" wrapText="1"/>
    </xf>
    <xf fontId="11" fillId="4" borderId="2" numFmtId="160" xfId="0" applyNumberFormat="1" applyFont="1" applyFill="1" applyBorder="1" applyAlignment="1">
      <alignment vertical="center"/>
    </xf>
    <xf fontId="5" fillId="0" borderId="25" numFmtId="49" xfId="0" applyNumberFormat="1" applyFont="1" applyBorder="1" applyAlignment="1">
      <alignment horizontal="center" vertical="center" wrapText="1"/>
    </xf>
    <xf fontId="5" fillId="0" borderId="26" numFmtId="49" xfId="0" applyNumberFormat="1" applyFont="1" applyBorder="1" applyAlignment="1">
      <alignment horizontal="left" vertical="center" wrapText="1"/>
    </xf>
    <xf fontId="5" fillId="0" borderId="27" numFmtId="49" xfId="0" applyNumberFormat="1" applyFont="1" applyBorder="1" applyAlignment="1">
      <alignment horizontal="left" vertical="center" wrapText="1"/>
    </xf>
    <xf fontId="7" fillId="0" borderId="26" numFmtId="160" xfId="0" applyNumberFormat="1" applyFont="1" applyBorder="1" applyAlignment="1" applyProtection="1">
      <alignment horizontal="center" vertical="center" wrapText="1"/>
    </xf>
    <xf fontId="7" fillId="0" borderId="28" numFmtId="160" xfId="0" applyNumberFormat="1" applyFont="1" applyBorder="1" applyAlignment="1" applyProtection="1">
      <alignment horizontal="center" vertical="center" wrapText="1"/>
    </xf>
    <xf fontId="7" fillId="2" borderId="29" numFmtId="160" xfId="0" applyNumberFormat="1" applyFont="1" applyFill="1" applyBorder="1" applyAlignment="1">
      <alignment horizontal="center" vertical="center"/>
    </xf>
    <xf fontId="1" fillId="2" borderId="19" numFmtId="160" xfId="0" applyNumberFormat="1" applyFont="1" applyFill="1" applyBorder="1" applyAlignment="1">
      <alignment vertical="center"/>
    </xf>
    <xf fontId="5" fillId="0" borderId="29" numFmtId="49" xfId="0" applyNumberFormat="1" applyFont="1" applyBorder="1" applyAlignment="1">
      <alignment horizontal="left" vertical="center" wrapText="1"/>
    </xf>
    <xf fontId="17" fillId="0" borderId="0" numFmtId="0" xfId="0" applyFont="1"/>
    <xf fontId="1" fillId="0" borderId="30" numFmtId="4" xfId="0" applyNumberFormat="1" applyFont="1" applyBorder="1" applyAlignment="1" applyProtection="1">
      <alignment horizontal="center" vertical="center" wrapText="1"/>
    </xf>
    <xf fontId="14" fillId="0" borderId="1" numFmtId="160" xfId="0" applyNumberFormat="1" applyFont="1" applyBorder="1" applyAlignment="1" applyProtection="1">
      <alignment horizontal="center" vertical="center" wrapText="1"/>
    </xf>
    <xf fontId="18" fillId="2" borderId="0" numFmtId="0" xfId="0" applyFont="1" applyFill="1"/>
    <xf fontId="11" fillId="4" borderId="18" numFmtId="49" xfId="0" applyNumberFormat="1" applyFont="1" applyFill="1" applyBorder="1" applyAlignment="1">
      <alignment horizontal="left" vertical="center" wrapText="1"/>
    </xf>
    <xf fontId="14" fillId="2" borderId="1" numFmtId="160" xfId="0" applyNumberFormat="1" applyFont="1" applyFill="1" applyBorder="1" applyAlignment="1">
      <alignment vertical="center"/>
    </xf>
    <xf fontId="5" fillId="0" borderId="3" numFmtId="49" xfId="0" applyNumberFormat="1" applyFont="1" applyBorder="1" applyAlignment="1">
      <alignment horizontal="center" vertical="center" wrapText="1"/>
    </xf>
    <xf fontId="5" fillId="0" borderId="18" numFmtId="49" xfId="0" applyNumberFormat="1" applyFont="1" applyBorder="1" applyAlignment="1">
      <alignment horizontal="center" vertical="center" wrapText="1"/>
    </xf>
    <xf fontId="1" fillId="0" borderId="23" numFmtId="160" xfId="0" applyNumberFormat="1" applyFont="1" applyBorder="1" applyAlignment="1" applyProtection="1">
      <alignment horizontal="center" vertical="center" wrapText="1"/>
    </xf>
    <xf fontId="5" fillId="0" borderId="18" numFmtId="160" xfId="0" applyNumberFormat="1" applyFont="1" applyBorder="1" applyAlignment="1" applyProtection="1">
      <alignment horizontal="center" vertical="center" wrapText="1"/>
    </xf>
    <xf fontId="5" fillId="2" borderId="1" numFmtId="160" xfId="0" applyNumberFormat="1" applyFont="1" applyFill="1" applyBorder="1" applyAlignment="1">
      <alignment horizontal="center" vertical="center"/>
    </xf>
    <xf fontId="5" fillId="0" borderId="31" numFmtId="49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0" borderId="0" numFmtId="49" xfId="0" applyNumberFormat="1" applyFont="1" applyAlignment="1">
      <alignment horizontal="center" vertical="center" wrapText="1"/>
    </xf>
    <xf fontId="5" fillId="0" borderId="2" numFmtId="160" xfId="0" applyNumberFormat="1" applyFont="1" applyBorder="1" applyAlignment="1" applyProtection="1">
      <alignment horizontal="center" vertical="center" wrapText="1"/>
    </xf>
    <xf fontId="1" fillId="2" borderId="2" numFmtId="160" xfId="0" applyNumberFormat="1" applyFont="1" applyFill="1" applyBorder="1" applyAlignment="1">
      <alignment vertical="center"/>
    </xf>
    <xf fontId="4" fillId="0" borderId="32" numFmtId="49" xfId="0" applyNumberFormat="1" applyFont="1" applyBorder="1" applyAlignment="1">
      <alignment horizontal="center" vertical="center" wrapText="1"/>
    </xf>
    <xf fontId="4" fillId="0" borderId="33" numFmtId="49" xfId="0" applyNumberFormat="1" applyFont="1" applyBorder="1" applyAlignment="1">
      <alignment horizontal="center" vertical="center" wrapText="1"/>
    </xf>
    <xf fontId="7" fillId="0" borderId="33" numFmtId="160" xfId="0" applyNumberFormat="1" applyFont="1" applyBorder="1" applyAlignment="1" applyProtection="1">
      <alignment horizontal="center" vertical="center" wrapText="1"/>
    </xf>
    <xf fontId="7" fillId="2" borderId="34" numFmtId="160" xfId="0" applyNumberFormat="1" applyFont="1" applyFill="1" applyBorder="1" applyAlignment="1">
      <alignment horizontal="center" vertical="center"/>
    </xf>
    <xf fontId="4" fillId="4" borderId="19" numFmtId="49" xfId="0" applyNumberFormat="1" applyFont="1" applyFill="1" applyBorder="1" applyAlignment="1">
      <alignment horizontal="center" vertical="center" wrapText="1"/>
    </xf>
    <xf fontId="7" fillId="0" borderId="19" numFmtId="160" xfId="0" applyNumberFormat="1" applyFont="1" applyBorder="1" applyAlignment="1" applyProtection="1">
      <alignment horizontal="center" vertical="center" wrapText="1"/>
    </xf>
    <xf fontId="19" fillId="0" borderId="19" numFmtId="160" xfId="0" applyNumberFormat="1" applyFont="1" applyBorder="1" applyAlignment="1" applyProtection="1">
      <alignment horizontal="center" vertical="center" wrapText="1"/>
    </xf>
    <xf fontId="19" fillId="4" borderId="19" numFmtId="160" xfId="0" applyNumberFormat="1" applyFont="1" applyFill="1" applyBorder="1" applyAlignment="1" applyProtection="1">
      <alignment horizontal="center" vertical="center" wrapText="1"/>
    </xf>
    <xf fontId="7" fillId="4" borderId="19" numFmtId="160" xfId="0" applyNumberFormat="1" applyFont="1" applyFill="1" applyBorder="1" applyAlignment="1" applyProtection="1">
      <alignment horizontal="center" vertical="center" wrapText="1"/>
    </xf>
    <xf fontId="7" fillId="4" borderId="19" numFmtId="160" xfId="0" applyNumberFormat="1" applyFont="1" applyFill="1" applyBorder="1" applyAlignment="1">
      <alignment horizontal="center" vertical="center"/>
    </xf>
    <xf fontId="20" fillId="0" borderId="1" numFmtId="49" xfId="0" applyNumberFormat="1" applyFont="1" applyBorder="1" applyAlignment="1">
      <alignment horizontal="center" vertical="center" wrapText="1"/>
    </xf>
    <xf fontId="19" fillId="0" borderId="1" numFmtId="160" xfId="0" applyNumberFormat="1" applyFont="1" applyBorder="1" applyAlignment="1" applyProtection="1">
      <alignment horizontal="center" vertical="center" wrapText="1"/>
    </xf>
    <xf fontId="21" fillId="0" borderId="0" numFmtId="0" xfId="0" applyFont="1"/>
    <xf fontId="20" fillId="0" borderId="35" numFmtId="49" xfId="0" applyNumberFormat="1" applyFont="1" applyBorder="1" applyAlignment="1">
      <alignment horizontal="center" vertical="center" wrapText="1"/>
    </xf>
    <xf fontId="22" fillId="0" borderId="2" numFmtId="49" xfId="0" applyNumberFormat="1" applyFont="1" applyBorder="1" applyAlignment="1">
      <alignment horizontal="left" vertical="center" wrapText="1"/>
    </xf>
    <xf fontId="19" fillId="0" borderId="2" numFmtId="160" xfId="0" applyNumberFormat="1" applyFont="1" applyBorder="1" applyAlignment="1" applyProtection="1">
      <alignment horizontal="center" vertical="center" wrapText="1"/>
    </xf>
    <xf fontId="22" fillId="0" borderId="2" numFmtId="160" xfId="0" applyNumberFormat="1" applyFont="1" applyBorder="1" applyAlignment="1" applyProtection="1">
      <alignment horizontal="center" vertical="center" wrapText="1"/>
    </xf>
    <xf fontId="22" fillId="0" borderId="2" numFmtId="160" xfId="0" applyNumberFormat="1" applyFont="1" applyBorder="1" applyAlignment="1">
      <alignment horizontal="center" vertical="center"/>
    </xf>
    <xf fontId="23" fillId="0" borderId="36" numFmtId="49" xfId="0" applyNumberFormat="1" applyFont="1" applyBorder="1" applyAlignment="1">
      <alignment horizontal="center" vertical="center" wrapText="1"/>
    </xf>
    <xf fontId="23" fillId="0" borderId="37" numFmtId="49" xfId="0" applyNumberFormat="1" applyFont="1" applyBorder="1" applyAlignment="1">
      <alignment horizontal="center" vertical="center" wrapText="1"/>
    </xf>
    <xf fontId="23" fillId="0" borderId="33" numFmtId="49" xfId="0" applyNumberFormat="1" applyFont="1" applyBorder="1" applyAlignment="1">
      <alignment horizontal="center" vertical="center" wrapText="1"/>
    </xf>
    <xf fontId="24" fillId="0" borderId="33" numFmtId="160" xfId="0" applyNumberFormat="1" applyFont="1" applyBorder="1" applyAlignment="1" applyProtection="1">
      <alignment horizontal="center" vertical="center" wrapText="1"/>
    </xf>
    <xf fontId="24" fillId="2" borderId="34" numFmtId="160" xfId="0" applyNumberFormat="1" applyFont="1" applyFill="1" applyBorder="1" applyAlignment="1">
      <alignment horizontal="center" vertical="center"/>
    </xf>
    <xf fontId="23" fillId="4" borderId="19" numFmtId="49" xfId="0" applyNumberFormat="1" applyFont="1" applyFill="1" applyBorder="1" applyAlignment="1">
      <alignment horizontal="center" vertical="center" wrapText="1"/>
    </xf>
    <xf fontId="24" fillId="0" borderId="19" numFmtId="160" xfId="0" applyNumberFormat="1" applyFont="1" applyBorder="1" applyAlignment="1" applyProtection="1">
      <alignment horizontal="center" vertical="center" wrapText="1"/>
    </xf>
    <xf fontId="25" fillId="0" borderId="19" numFmtId="160" xfId="0" applyNumberFormat="1" applyFont="1" applyBorder="1" applyAlignment="1" applyProtection="1">
      <alignment horizontal="center" vertical="center" wrapText="1"/>
    </xf>
    <xf fontId="25" fillId="4" borderId="19" numFmtId="160" xfId="0" applyNumberFormat="1" applyFont="1" applyFill="1" applyBorder="1" applyAlignment="1" applyProtection="1">
      <alignment horizontal="center" vertical="center" wrapText="1"/>
    </xf>
    <xf fontId="24" fillId="4" borderId="19" numFmtId="160" xfId="0" applyNumberFormat="1" applyFont="1" applyFill="1" applyBorder="1" applyAlignment="1" applyProtection="1">
      <alignment horizontal="center" vertical="center" wrapText="1"/>
    </xf>
    <xf fontId="24" fillId="4" borderId="19" numFmtId="160" xfId="0" applyNumberFormat="1" applyFont="1" applyFill="1" applyBorder="1" applyAlignment="1">
      <alignment horizontal="center" vertical="center"/>
    </xf>
    <xf fontId="26" fillId="0" borderId="1" numFmtId="0" xfId="0" applyFont="1" applyBorder="1" applyAlignment="1">
      <alignment horizontal="center"/>
    </xf>
    <xf fontId="26" fillId="0" borderId="1" numFmtId="0" xfId="0" applyFont="1" applyBorder="1" applyAlignment="1">
      <alignment horizontal="left"/>
    </xf>
    <xf fontId="3" fillId="0" borderId="1" numFmtId="160" xfId="0" applyNumberFormat="1" applyFont="1" applyBorder="1" applyAlignment="1" applyProtection="1">
      <alignment horizontal="center" vertical="center" wrapText="1"/>
    </xf>
    <xf fontId="27" fillId="0" borderId="1" numFmtId="160" xfId="0" applyNumberFormat="1" applyFont="1" applyBorder="1" applyAlignment="1" applyProtection="1">
      <alignment horizontal="center" vertical="center" wrapText="1"/>
    </xf>
    <xf fontId="26" fillId="0" borderId="1" numFmtId="49" xfId="0" applyNumberFormat="1" applyFont="1" applyBorder="1" applyAlignment="1">
      <alignment horizontal="left" vertical="center" wrapText="1"/>
    </xf>
    <xf fontId="24" fillId="0" borderId="1" numFmtId="160" xfId="0" applyNumberFormat="1" applyFont="1" applyBorder="1" applyAlignment="1" applyProtection="1">
      <alignment horizontal="center" vertical="center" wrapText="1"/>
    </xf>
    <xf fontId="24" fillId="2" borderId="1" numFmtId="160" xfId="0" applyNumberFormat="1" applyFont="1" applyFill="1" applyBorder="1" applyAlignment="1">
      <alignment horizontal="center" vertical="center"/>
    </xf>
    <xf fontId="26" fillId="0" borderId="1" numFmtId="162" xfId="0" applyNumberFormat="1" applyFont="1" applyBorder="1" applyAlignment="1" applyProtection="1">
      <alignment horizontal="center" vertical="center" wrapText="1"/>
    </xf>
    <xf fontId="28" fillId="0" borderId="1" numFmtId="162" xfId="0" applyNumberFormat="1" applyFont="1" applyBorder="1" applyAlignment="1" applyProtection="1">
      <alignment horizontal="center" vertical="center" wrapText="1"/>
    </xf>
    <xf fontId="24" fillId="0" borderId="1" numFmtId="160" xfId="0" applyNumberFormat="1" applyFont="1" applyBorder="1" applyAlignment="1">
      <alignment horizontal="center" vertical="center"/>
    </xf>
    <xf fontId="26" fillId="0" borderId="35" numFmtId="0" xfId="0" applyFont="1" applyBorder="1" applyAlignment="1">
      <alignment horizontal="center"/>
    </xf>
    <xf fontId="26" fillId="4" borderId="1" numFmtId="49" xfId="0" applyNumberFormat="1" applyFont="1" applyFill="1" applyBorder="1" applyAlignment="1">
      <alignment horizontal="left" vertical="center" wrapText="1"/>
    </xf>
    <xf fontId="24" fillId="4" borderId="1" numFmtId="160" xfId="0" applyNumberFormat="1" applyFont="1" applyFill="1" applyBorder="1" applyAlignment="1" applyProtection="1">
      <alignment horizontal="center" vertical="center" wrapText="1"/>
    </xf>
    <xf fontId="24" fillId="4" borderId="1" numFmtId="160" xfId="0" applyNumberFormat="1" applyFont="1" applyFill="1" applyBorder="1" applyAlignment="1">
      <alignment horizontal="center" vertical="center"/>
    </xf>
    <xf fontId="26" fillId="0" borderId="20" numFmtId="0" xfId="0" applyFont="1" applyBorder="1"/>
    <xf fontId="26" fillId="0" borderId="21" numFmtId="0" xfId="0" applyFont="1" applyBorder="1"/>
    <xf fontId="26" fillId="4" borderId="19" numFmtId="49" xfId="0" applyNumberFormat="1" applyFont="1" applyFill="1" applyBorder="1" applyAlignment="1">
      <alignment horizontal="left" vertical="center" wrapText="1"/>
    </xf>
    <xf fontId="1" fillId="2" borderId="0" numFmtId="49" xfId="0" applyNumberFormat="1" applyFont="1" applyFill="1" applyAlignment="1">
      <alignment horizontal="left"/>
    </xf>
    <xf fontId="1" fillId="2" borderId="0" numFmtId="0" xfId="0" applyFont="1" applyFill="1" applyAlignment="1">
      <alignment horizontal="left"/>
    </xf>
    <xf fontId="1" fillId="0" borderId="24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2" borderId="24" numFmtId="0" xfId="0" applyFont="1" applyFill="1" applyBorder="1" applyAlignment="1">
      <alignment horizontal="left"/>
    </xf>
    <xf fontId="29" fillId="0" borderId="0" numFmtId="0" xfId="0" applyFont="1" applyAlignment="1">
      <alignment horizontal="left" wrapText="1"/>
    </xf>
    <xf fontId="10" fillId="0" borderId="0" numFmtId="0" xfId="0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0" fillId="0" borderId="0" numFmtId="0" xfId="0" applyAlignment="1">
      <alignment wrapText="1"/>
    </xf>
    <xf fontId="2" fillId="0" borderId="0" numFmtId="160" xfId="0" applyNumberFormat="1" applyFont="1" applyAlignment="1">
      <alignment wrapText="1"/>
    </xf>
    <xf fontId="0" fillId="0" borderId="0" numFmtId="160" xfId="0" applyNumberFormat="1" applyAlignment="1">
      <alignment wrapText="1"/>
    </xf>
    <xf fontId="2" fillId="0" borderId="0" numFmtId="160" xfId="0" applyNumberFormat="1" applyFont="1" applyProtection="1"/>
    <xf fontId="2" fillId="2" borderId="0" numFmtId="0" xfId="0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49" xfId="0" applyNumberFormat="1" applyFont="1" applyFill="1" applyBorder="1"/>
    <xf fontId="2" fillId="2" borderId="1" numFmtId="0" xfId="0" applyFont="1" applyFill="1" applyBorder="1"/>
    <xf fontId="2" fillId="0" borderId="19" numFmtId="160" xfId="0" applyNumberFormat="1" applyFont="1" applyBorder="1" applyProtection="1"/>
    <xf fontId="2" fillId="0" borderId="1" numFmtId="160" xfId="0" applyNumberFormat="1" applyFont="1" applyBorder="1" applyProtection="1"/>
    <xf fontId="2" fillId="2" borderId="1" numFmtId="0" xfId="0" applyFont="1" applyFill="1" applyBorder="1" applyProtection="1"/>
    <xf fontId="5" fillId="2" borderId="1" numFmtId="49" xfId="0" applyNumberFormat="1" applyFont="1" applyFill="1" applyBorder="1" applyAlignment="1">
      <alignment horizontal="center" vertical="center" wrapText="1"/>
    </xf>
    <xf fontId="23" fillId="7" borderId="3" numFmtId="49" xfId="0" applyNumberFormat="1" applyFont="1" applyFill="1" applyBorder="1" applyAlignment="1">
      <alignment horizontal="center" vertical="center" wrapText="1"/>
    </xf>
    <xf fontId="23" fillId="7" borderId="8" numFmtId="49" xfId="0" applyNumberFormat="1" applyFont="1" applyFill="1" applyBorder="1" applyAlignment="1">
      <alignment horizontal="center" vertical="center" wrapText="1"/>
    </xf>
    <xf fontId="23" fillId="7" borderId="18" numFmtId="49" xfId="0" applyNumberFormat="1" applyFont="1" applyFill="1" applyBorder="1" applyAlignment="1">
      <alignment horizontal="center" vertical="center" wrapText="1"/>
    </xf>
    <xf fontId="26" fillId="0" borderId="1" numFmtId="160" xfId="0" applyNumberFormat="1" applyFont="1" applyBorder="1" applyAlignment="1">
      <alignment horizontal="right" vertical="center"/>
    </xf>
    <xf fontId="26" fillId="7" borderId="1" numFmtId="160" xfId="0" applyNumberFormat="1" applyFont="1" applyFill="1" applyBorder="1" applyAlignment="1">
      <alignment vertical="center" wrapText="1"/>
    </xf>
    <xf fontId="26" fillId="7" borderId="1" numFmtId="0" xfId="0" applyFont="1" applyFill="1" applyBorder="1" applyAlignment="1">
      <alignment horizontal="center"/>
    </xf>
    <xf fontId="26" fillId="7" borderId="3" numFmtId="0" xfId="0" applyFont="1" applyFill="1" applyBorder="1" applyAlignment="1">
      <alignment horizontal="left"/>
    </xf>
    <xf fontId="2" fillId="0" borderId="8" numFmtId="160" xfId="0" applyNumberFormat="1" applyFont="1" applyBorder="1" applyAlignment="1">
      <alignment horizontal="left"/>
    </xf>
    <xf fontId="5" fillId="7" borderId="1" numFmtId="160" xfId="0" applyNumberFormat="1" applyFont="1" applyFill="1" applyBorder="1" applyAlignment="1">
      <alignment vertical="center" wrapText="1"/>
    </xf>
    <xf fontId="26" fillId="7" borderId="1" numFmtId="49" xfId="0" applyNumberFormat="1" applyFont="1" applyFill="1" applyBorder="1" applyAlignment="1">
      <alignment horizontal="left" vertical="center" wrapText="1"/>
    </xf>
    <xf fontId="26" fillId="0" borderId="1" numFmtId="160" xfId="0" applyNumberFormat="1" applyFont="1" applyBorder="1" applyAlignment="1">
      <alignment horizontal="right" vertical="center" wrapText="1"/>
    </xf>
    <xf fontId="2" fillId="2" borderId="0" numFmtId="160" xfId="0" applyNumberFormat="1" applyFont="1" applyFill="1" applyProtection="1"/>
    <xf fontId="0" fillId="2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20" workbookViewId="0">
      <pane xSplit="3" ySplit="5" topLeftCell="D6" activePane="bottomRight" state="frozen"/>
      <selection activeCell="K137" activeCellId="0" sqref="K137"/>
    </sheetView>
  </sheetViews>
  <sheetFormatPr defaultRowHeight="12.75" customHeight="1"/>
  <cols>
    <col customWidth="1" min="1" max="1" style="1" width="7.28515625"/>
    <col customWidth="1" min="2" max="2" style="2" width="25.7109375"/>
    <col customWidth="1" min="3" max="3" style="2" width="47.140625"/>
    <col customWidth="1" min="4" max="4" style="3" width="14.28515625"/>
    <col customWidth="1" min="5" max="6" style="3" width="14"/>
    <col customWidth="1" min="7" max="8" style="2" width="9"/>
    <col customWidth="1" min="9" max="9" style="4" width="10.5703125"/>
    <col customWidth="1" min="19" max="19" width="8.85546875"/>
  </cols>
  <sheetData>
    <row r="1" ht="15.75" customHeight="1">
      <c r="B1" s="5"/>
      <c r="I1" s="6" t="s">
        <v>0</v>
      </c>
    </row>
    <row r="2" ht="15.75" customHeight="1">
      <c r="I2" s="6" t="s">
        <v>1</v>
      </c>
    </row>
    <row r="3" s="7" customFormat="1" ht="20.25" customHeight="1">
      <c r="A3" s="8" t="s">
        <v>2</v>
      </c>
      <c r="B3" s="8"/>
      <c r="C3" s="8"/>
      <c r="D3" s="9"/>
      <c r="E3" s="9"/>
      <c r="F3" s="9"/>
      <c r="G3" s="8"/>
      <c r="H3" s="8"/>
      <c r="I3" s="8"/>
    </row>
    <row r="4" s="7" customFormat="1" ht="15" customHeight="1">
      <c r="A4" s="1"/>
      <c r="B4" s="10"/>
      <c r="C4" s="10"/>
      <c r="D4" s="11"/>
      <c r="E4" s="11"/>
      <c r="F4" s="12"/>
      <c r="G4" s="4"/>
      <c r="H4" s="4"/>
      <c r="I4" s="13" t="s">
        <v>3</v>
      </c>
    </row>
    <row r="5" s="7" customFormat="1" ht="88.5" customHeight="1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6" t="s">
        <v>10</v>
      </c>
      <c r="H5" s="17" t="s">
        <v>11</v>
      </c>
      <c r="I5" s="18" t="s">
        <v>12</v>
      </c>
    </row>
    <row r="6" s="4" customFormat="1" ht="44.25" customHeight="1">
      <c r="A6" s="19" t="s">
        <v>13</v>
      </c>
      <c r="B6" s="20" t="s">
        <v>14</v>
      </c>
      <c r="C6" s="21" t="s">
        <v>15</v>
      </c>
      <c r="D6" s="22">
        <f>D7+D8</f>
        <v>252910.18900000001</v>
      </c>
      <c r="E6" s="23">
        <f>E7+E8</f>
        <v>201899.3928</v>
      </c>
      <c r="F6" s="23">
        <f>F7+F8</f>
        <v>172253.74333</v>
      </c>
      <c r="G6" s="22">
        <f t="shared" ref="G6:G8" si="0">F6/E6*100</f>
        <v>85.316622769952176</v>
      </c>
      <c r="H6" s="22">
        <f t="shared" ref="H6:H69" si="1">F6/D6*100</f>
        <v>68.108661027492246</v>
      </c>
      <c r="I6" s="24">
        <f t="shared" ref="I6:I9" si="2">G6-95</f>
        <v>-9.6833772300478245</v>
      </c>
      <c r="J6" s="25"/>
    </row>
    <row r="7" s="26" customFormat="1" ht="18" customHeight="1">
      <c r="A7" s="27"/>
      <c r="B7" s="28"/>
      <c r="C7" s="29" t="s">
        <v>16</v>
      </c>
      <c r="D7" s="30">
        <v>252910.18900000001</v>
      </c>
      <c r="E7" s="31">
        <v>201899.3928</v>
      </c>
      <c r="F7" s="31">
        <v>172253.74333</v>
      </c>
      <c r="G7" s="32">
        <f t="shared" si="0"/>
        <v>85.316622769952176</v>
      </c>
      <c r="H7" s="33">
        <f t="shared" si="1"/>
        <v>68.108661027492246</v>
      </c>
      <c r="I7" s="34">
        <f t="shared" si="2"/>
        <v>-9.6833772300478245</v>
      </c>
    </row>
    <row r="8" s="35" customFormat="1" ht="27" hidden="1" customHeight="1">
      <c r="A8" s="36"/>
      <c r="B8" s="37"/>
      <c r="C8" s="29" t="s">
        <v>17</v>
      </c>
      <c r="D8" s="33"/>
      <c r="E8" s="38"/>
      <c r="F8" s="38"/>
      <c r="G8" s="33" t="e">
        <f t="shared" si="0"/>
        <v>#DIV/0!</v>
      </c>
      <c r="H8" s="33" t="e">
        <f t="shared" si="1"/>
        <v>#DIV/0!</v>
      </c>
      <c r="I8" s="34" t="e">
        <f t="shared" si="2"/>
        <v>#DIV/0!</v>
      </c>
    </row>
    <row r="9" s="4" customFormat="1" ht="21.75" hidden="1" customHeight="1">
      <c r="A9" s="39"/>
      <c r="B9" s="40"/>
      <c r="C9" s="41" t="s">
        <v>18</v>
      </c>
      <c r="D9" s="42">
        <v>0</v>
      </c>
      <c r="E9" s="42">
        <v>0</v>
      </c>
      <c r="F9" s="42">
        <v>0</v>
      </c>
      <c r="G9" s="43"/>
      <c r="H9" s="43" t="e">
        <f t="shared" si="1"/>
        <v>#DIV/0!</v>
      </c>
      <c r="I9" s="44">
        <f t="shared" si="2"/>
        <v>-95</v>
      </c>
    </row>
    <row r="10" s="7" customFormat="1" ht="30" customHeight="1">
      <c r="A10" s="45" t="s">
        <v>19</v>
      </c>
      <c r="B10" s="46" t="s">
        <v>20</v>
      </c>
      <c r="C10" s="47" t="s">
        <v>21</v>
      </c>
      <c r="D10" s="22">
        <f>D11+D18+D21</f>
        <v>338726.30900000001</v>
      </c>
      <c r="E10" s="22">
        <f>E11+E18+E21</f>
        <v>242106.65397000001</v>
      </c>
      <c r="F10" s="22">
        <f>F11+F18+F21</f>
        <v>232429.93591999999</v>
      </c>
      <c r="G10" s="22">
        <f t="shared" ref="G10:G73" si="3">F10/E10*100</f>
        <v>96.003117679203029</v>
      </c>
      <c r="H10" s="22">
        <f t="shared" si="1"/>
        <v>68.618802184627469</v>
      </c>
      <c r="I10" s="24">
        <f t="shared" ref="I10:I73" si="4">G10-95</f>
        <v>1.0031176792030294</v>
      </c>
      <c r="J10" s="25"/>
    </row>
    <row r="11" s="7" customFormat="1" ht="27.75" customHeight="1">
      <c r="A11" s="48"/>
      <c r="B11" s="49"/>
      <c r="C11" s="50" t="s">
        <v>22</v>
      </c>
      <c r="D11" s="51">
        <v>283263.05599999998</v>
      </c>
      <c r="E11" s="31">
        <v>242001.35397000003</v>
      </c>
      <c r="F11" s="31">
        <v>232324.63592</v>
      </c>
      <c r="G11" s="52">
        <f t="shared" si="3"/>
        <v>96.001378549642496</v>
      </c>
      <c r="H11" s="52">
        <f t="shared" si="1"/>
        <v>82.017273696291696</v>
      </c>
      <c r="I11" s="53">
        <f t="shared" si="4"/>
        <v>1.0013785496424958</v>
      </c>
      <c r="J11" s="54"/>
    </row>
    <row r="12" s="7" customFormat="1" ht="18.75" hidden="1" customHeight="1">
      <c r="A12" s="48"/>
      <c r="B12" s="49"/>
      <c r="C12" s="55" t="s">
        <v>23</v>
      </c>
      <c r="D12" s="56"/>
      <c r="E12" s="56"/>
      <c r="F12" s="56"/>
      <c r="G12" s="56" t="e">
        <f t="shared" si="3"/>
        <v>#DIV/0!</v>
      </c>
      <c r="H12" s="56" t="e">
        <f t="shared" si="1"/>
        <v>#DIV/0!</v>
      </c>
      <c r="I12" s="57" t="e">
        <f t="shared" si="4"/>
        <v>#DIV/0!</v>
      </c>
    </row>
    <row r="13" s="7" customFormat="1" ht="26.25" hidden="1" customHeight="1">
      <c r="A13" s="48"/>
      <c r="B13" s="49"/>
      <c r="C13" s="55" t="s">
        <v>24</v>
      </c>
      <c r="D13" s="56"/>
      <c r="E13" s="56"/>
      <c r="F13" s="56"/>
      <c r="G13" s="56" t="e">
        <f t="shared" si="3"/>
        <v>#DIV/0!</v>
      </c>
      <c r="H13" s="56" t="e">
        <f>F13/D13*100</f>
        <v>#DIV/0!</v>
      </c>
      <c r="I13" s="57" t="e">
        <f t="shared" si="4"/>
        <v>#DIV/0!</v>
      </c>
    </row>
    <row r="14" s="35" customFormat="1" ht="27" hidden="1" customHeight="1">
      <c r="A14" s="48"/>
      <c r="B14" s="49"/>
      <c r="C14" s="55" t="s">
        <v>25</v>
      </c>
      <c r="D14" s="56"/>
      <c r="E14" s="56"/>
      <c r="F14" s="56"/>
      <c r="G14" s="56" t="e">
        <f t="shared" si="3"/>
        <v>#DIV/0!</v>
      </c>
      <c r="H14" s="56"/>
      <c r="I14" s="57" t="e">
        <f t="shared" si="4"/>
        <v>#DIV/0!</v>
      </c>
    </row>
    <row r="15" s="7" customFormat="1" ht="27" hidden="1" customHeight="1">
      <c r="A15" s="48"/>
      <c r="B15" s="49"/>
      <c r="C15" s="55" t="s">
        <v>26</v>
      </c>
      <c r="D15" s="56"/>
      <c r="E15" s="56"/>
      <c r="F15" s="56"/>
      <c r="G15" s="56" t="e">
        <f t="shared" si="3"/>
        <v>#DIV/0!</v>
      </c>
      <c r="H15" s="56" t="e">
        <f t="shared" si="1"/>
        <v>#DIV/0!</v>
      </c>
      <c r="I15" s="57" t="e">
        <f t="shared" si="4"/>
        <v>#DIV/0!</v>
      </c>
    </row>
    <row r="16" s="7" customFormat="1" ht="27" hidden="1" customHeight="1">
      <c r="A16" s="48"/>
      <c r="B16" s="49"/>
      <c r="C16" s="55" t="s">
        <v>27</v>
      </c>
      <c r="D16" s="56"/>
      <c r="E16" s="56"/>
      <c r="F16" s="56"/>
      <c r="G16" s="56" t="e">
        <f t="shared" si="3"/>
        <v>#DIV/0!</v>
      </c>
      <c r="H16" s="56" t="e">
        <f t="shared" si="1"/>
        <v>#DIV/0!</v>
      </c>
      <c r="I16" s="57" t="e">
        <f t="shared" si="4"/>
        <v>#DIV/0!</v>
      </c>
    </row>
    <row r="17" s="7" customFormat="1" ht="27" hidden="1" customHeight="1">
      <c r="A17" s="48"/>
      <c r="B17" s="49"/>
      <c r="C17" s="55" t="s">
        <v>28</v>
      </c>
      <c r="D17" s="56"/>
      <c r="E17" s="58"/>
      <c r="F17" s="58"/>
      <c r="G17" s="56" t="e">
        <f t="shared" si="3"/>
        <v>#DIV/0!</v>
      </c>
      <c r="H17" s="56"/>
      <c r="I17" s="57" t="e">
        <f t="shared" si="4"/>
        <v>#DIV/0!</v>
      </c>
    </row>
    <row r="18" s="7" customFormat="1" ht="27" customHeight="1">
      <c r="A18" s="48"/>
      <c r="B18" s="49"/>
      <c r="C18" s="50" t="s">
        <v>29</v>
      </c>
      <c r="D18" s="59">
        <v>55463.252999999997</v>
      </c>
      <c r="E18" s="31">
        <v>105.3</v>
      </c>
      <c r="F18" s="31">
        <v>105.3</v>
      </c>
      <c r="G18" s="60">
        <f t="shared" si="3"/>
        <v>100</v>
      </c>
      <c r="H18" s="61">
        <f>F18/D18*100</f>
        <v>0.18985543455231521</v>
      </c>
      <c r="I18" s="62">
        <f t="shared" si="4"/>
        <v>5</v>
      </c>
    </row>
    <row r="19" s="4" customFormat="1" ht="28.149999999999999" hidden="1" customHeight="1">
      <c r="A19" s="48"/>
      <c r="B19" s="49"/>
      <c r="C19" s="63" t="s">
        <v>28</v>
      </c>
      <c r="D19" s="56">
        <v>1925.4200000000001</v>
      </c>
      <c r="E19" s="64">
        <v>105.3</v>
      </c>
      <c r="F19" s="64">
        <v>105.3</v>
      </c>
      <c r="G19" s="56">
        <f t="shared" si="3"/>
        <v>100</v>
      </c>
      <c r="H19" s="56">
        <f t="shared" si="1"/>
        <v>5.4689366475885777</v>
      </c>
      <c r="I19" s="57">
        <f t="shared" si="4"/>
        <v>5</v>
      </c>
    </row>
    <row r="20" s="4" customFormat="1" ht="18" hidden="1" customHeight="1">
      <c r="A20" s="48"/>
      <c r="B20" s="49"/>
      <c r="C20" s="63" t="s">
        <v>30</v>
      </c>
      <c r="D20" s="56">
        <v>51663.470999999998</v>
      </c>
      <c r="E20" s="56">
        <v>0</v>
      </c>
      <c r="F20" s="56">
        <v>0</v>
      </c>
      <c r="G20" s="56"/>
      <c r="H20" s="56">
        <f t="shared" si="1"/>
        <v>0</v>
      </c>
      <c r="I20" s="57">
        <f t="shared" si="4"/>
        <v>-95</v>
      </c>
    </row>
    <row r="21" s="35" customFormat="1" ht="30" hidden="1" customHeight="1">
      <c r="A21" s="48"/>
      <c r="B21" s="49"/>
      <c r="C21" s="63" t="s">
        <v>17</v>
      </c>
      <c r="D21" s="56"/>
      <c r="E21" s="56"/>
      <c r="F21" s="56"/>
      <c r="G21" s="56" t="e">
        <f t="shared" si="3"/>
        <v>#DIV/0!</v>
      </c>
      <c r="H21" s="56" t="e">
        <f t="shared" si="1"/>
        <v>#DIV/0!</v>
      </c>
      <c r="I21" s="57" t="e">
        <f t="shared" si="4"/>
        <v>#DIV/0!</v>
      </c>
    </row>
    <row r="22" s="2" customFormat="1" ht="60" customHeight="1">
      <c r="A22" s="45" t="s">
        <v>31</v>
      </c>
      <c r="B22" s="46" t="s">
        <v>32</v>
      </c>
      <c r="C22" s="65" t="s">
        <v>33</v>
      </c>
      <c r="D22" s="66">
        <f>D23+D24+D25</f>
        <v>112434.57399999999</v>
      </c>
      <c r="E22" s="66">
        <f>E23+E24+E25</f>
        <v>94715.053050000002</v>
      </c>
      <c r="F22" s="66">
        <f>F23+F24+F25</f>
        <v>92842.571760000006</v>
      </c>
      <c r="G22" s="66">
        <f t="shared" si="3"/>
        <v>98.023037278972424</v>
      </c>
      <c r="H22" s="66">
        <f t="shared" si="1"/>
        <v>82.574752993683248</v>
      </c>
      <c r="I22" s="67">
        <f t="shared" si="4"/>
        <v>3.0230372789724242</v>
      </c>
    </row>
    <row r="23" s="4" customFormat="1" ht="17.25" customHeight="1">
      <c r="A23" s="48"/>
      <c r="B23" s="49"/>
      <c r="C23" s="68" t="s">
        <v>16</v>
      </c>
      <c r="D23" s="69">
        <v>112434.57399999999</v>
      </c>
      <c r="E23" s="31">
        <v>94715.053050000002</v>
      </c>
      <c r="F23" s="31">
        <v>92842.571760000006</v>
      </c>
      <c r="G23" s="70">
        <f t="shared" si="3"/>
        <v>98.023037278972424</v>
      </c>
      <c r="H23" s="56">
        <f t="shared" si="1"/>
        <v>82.574752993683248</v>
      </c>
      <c r="I23" s="57">
        <f t="shared" si="4"/>
        <v>3.0230372789724242</v>
      </c>
    </row>
    <row r="24" s="71" customFormat="1" ht="17.25" hidden="1" customHeight="1">
      <c r="A24" s="48"/>
      <c r="B24" s="49"/>
      <c r="C24" s="68" t="s">
        <v>34</v>
      </c>
      <c r="D24" s="56">
        <v>0</v>
      </c>
      <c r="E24" s="56">
        <v>0</v>
      </c>
      <c r="F24" s="56">
        <v>0</v>
      </c>
      <c r="G24" s="56" t="e">
        <f t="shared" si="3"/>
        <v>#DIV/0!</v>
      </c>
      <c r="H24" s="56" t="e">
        <f t="shared" si="1"/>
        <v>#DIV/0!</v>
      </c>
      <c r="I24" s="57" t="e">
        <f t="shared" si="4"/>
        <v>#DIV/0!</v>
      </c>
    </row>
    <row r="25" s="71" customFormat="1" ht="26.25" hidden="1" customHeight="1">
      <c r="A25" s="72"/>
      <c r="B25" s="73"/>
      <c r="C25" s="63" t="s">
        <v>17</v>
      </c>
      <c r="D25" s="56"/>
      <c r="E25" s="56"/>
      <c r="F25" s="56"/>
      <c r="G25" s="56" t="e">
        <f t="shared" si="3"/>
        <v>#DIV/0!</v>
      </c>
      <c r="H25" s="56" t="e">
        <f t="shared" ref="H25:H26" si="5">F25/D25*100</f>
        <v>#DIV/0!</v>
      </c>
      <c r="I25" s="57" t="e">
        <f t="shared" si="4"/>
        <v>#DIV/0!</v>
      </c>
    </row>
    <row r="26" s="71" customFormat="1" ht="50.25" customHeight="1">
      <c r="A26" s="74">
        <v>910</v>
      </c>
      <c r="B26" s="75" t="s">
        <v>35</v>
      </c>
      <c r="C26" s="76" t="s">
        <v>36</v>
      </c>
      <c r="D26" s="66">
        <f>D27+D28</f>
        <v>64813.632999999994</v>
      </c>
      <c r="E26" s="66">
        <f>E27+E28</f>
        <v>50305.928630000002</v>
      </c>
      <c r="F26" s="66">
        <f>F27+F28</f>
        <v>50126.589330000003</v>
      </c>
      <c r="G26" s="66">
        <f t="shared" si="3"/>
        <v>99.643502654887769</v>
      </c>
      <c r="H26" s="66">
        <f t="shared" si="5"/>
        <v>77.339576582599534</v>
      </c>
      <c r="I26" s="67">
        <f t="shared" si="4"/>
        <v>4.6435026548877687</v>
      </c>
    </row>
    <row r="27" s="71" customFormat="1" ht="18" customHeight="1">
      <c r="A27" s="77"/>
      <c r="B27" s="78"/>
      <c r="C27" s="68" t="s">
        <v>34</v>
      </c>
      <c r="D27" s="30">
        <v>64776.199999999997</v>
      </c>
      <c r="E27" s="79">
        <v>50268.49613</v>
      </c>
      <c r="F27" s="79">
        <v>50089.15683</v>
      </c>
      <c r="G27" s="70">
        <f t="shared" si="3"/>
        <v>99.643237188683329</v>
      </c>
      <c r="H27" s="56">
        <f t="shared" si="1"/>
        <v>77.326482303685623</v>
      </c>
      <c r="I27" s="57">
        <f t="shared" si="4"/>
        <v>4.6432371886833295</v>
      </c>
    </row>
    <row r="28" s="71" customFormat="1" ht="26.25" customHeight="1">
      <c r="A28" s="80"/>
      <c r="B28" s="81"/>
      <c r="C28" s="63" t="s">
        <v>17</v>
      </c>
      <c r="D28" s="82">
        <v>37.433</v>
      </c>
      <c r="E28" s="79">
        <v>37.432499999999997</v>
      </c>
      <c r="F28" s="79">
        <v>37.432499999999997</v>
      </c>
      <c r="G28" s="70">
        <f t="shared" si="3"/>
        <v>100</v>
      </c>
      <c r="H28" s="56">
        <f>F28/D28*100</f>
        <v>99.998664280180577</v>
      </c>
      <c r="I28" s="57">
        <f t="shared" si="4"/>
        <v>5</v>
      </c>
    </row>
    <row r="29" s="4" customFormat="1" ht="44.25" customHeight="1">
      <c r="A29" s="19" t="s">
        <v>37</v>
      </c>
      <c r="B29" s="20" t="s">
        <v>38</v>
      </c>
      <c r="C29" s="76" t="s">
        <v>39</v>
      </c>
      <c r="D29" s="66">
        <f>D30+D31+D32</f>
        <v>1147792.6270000001</v>
      </c>
      <c r="E29" s="66">
        <f>E30+E31+E32</f>
        <v>662581.75847999996</v>
      </c>
      <c r="F29" s="66">
        <f>F30+F31+F32</f>
        <v>523594.88615000003</v>
      </c>
      <c r="G29" s="66">
        <f t="shared" si="3"/>
        <v>79.023438156697267</v>
      </c>
      <c r="H29" s="66">
        <f t="shared" si="1"/>
        <v>45.617550926296374</v>
      </c>
      <c r="I29" s="67">
        <f t="shared" si="4"/>
        <v>-15.976561843302733</v>
      </c>
    </row>
    <row r="30" s="26" customFormat="1" ht="17.25" customHeight="1">
      <c r="A30" s="83"/>
      <c r="B30" s="84"/>
      <c r="C30" s="63" t="s">
        <v>16</v>
      </c>
      <c r="D30" s="69">
        <v>651101.70400000003</v>
      </c>
      <c r="E30" s="79">
        <v>560391.92799999996</v>
      </c>
      <c r="F30" s="79">
        <v>432814.97954999999</v>
      </c>
      <c r="G30" s="70">
        <f t="shared" si="3"/>
        <v>77.234335100915303</v>
      </c>
      <c r="H30" s="56">
        <f t="shared" si="1"/>
        <v>66.474250780028683</v>
      </c>
      <c r="I30" s="57">
        <f t="shared" si="4"/>
        <v>-17.765664899084697</v>
      </c>
    </row>
    <row r="31" s="85" customFormat="1" ht="17.25" customHeight="1">
      <c r="A31" s="86"/>
      <c r="B31" s="87"/>
      <c r="C31" s="63" t="s">
        <v>34</v>
      </c>
      <c r="D31" s="69">
        <v>30097.5</v>
      </c>
      <c r="E31" s="79">
        <v>26606.007000000001</v>
      </c>
      <c r="F31" s="79">
        <v>19446.188160000002</v>
      </c>
      <c r="G31" s="70">
        <f t="shared" si="3"/>
        <v>73.089464946769354</v>
      </c>
      <c r="H31" s="56">
        <f t="shared" si="1"/>
        <v>64.610642611512588</v>
      </c>
      <c r="I31" s="57">
        <f t="shared" si="4"/>
        <v>-21.910535053230646</v>
      </c>
    </row>
    <row r="32" s="85" customFormat="1" ht="26.25" customHeight="1">
      <c r="A32" s="86"/>
      <c r="B32" s="87"/>
      <c r="C32" s="63" t="s">
        <v>17</v>
      </c>
      <c r="D32" s="69">
        <v>466593.42300000001</v>
      </c>
      <c r="E32" s="79">
        <v>75583.823480000006</v>
      </c>
      <c r="F32" s="79">
        <v>71333.718439999997</v>
      </c>
      <c r="G32" s="70">
        <f t="shared" si="3"/>
        <v>94.376964746795835</v>
      </c>
      <c r="H32" s="56">
        <f t="shared" si="1"/>
        <v>15.288196301901152</v>
      </c>
      <c r="I32" s="57">
        <f t="shared" si="4"/>
        <v>-0.62303525320416497</v>
      </c>
    </row>
    <row r="33" s="85" customFormat="1" ht="21.75" hidden="1" customHeight="1">
      <c r="A33" s="88"/>
      <c r="B33" s="89"/>
      <c r="C33" s="90" t="s">
        <v>18</v>
      </c>
      <c r="D33" s="61"/>
      <c r="E33" s="61"/>
      <c r="F33" s="91"/>
      <c r="G33" s="56" t="e">
        <f t="shared" si="3"/>
        <v>#DIV/0!</v>
      </c>
      <c r="H33" s="92" t="e">
        <f t="shared" si="1"/>
        <v>#DIV/0!</v>
      </c>
      <c r="I33" s="93" t="e">
        <f t="shared" si="4"/>
        <v>#DIV/0!</v>
      </c>
    </row>
    <row r="34" s="4" customFormat="1" ht="49.5" customHeight="1">
      <c r="A34" s="94">
        <v>924</v>
      </c>
      <c r="B34" s="95" t="s">
        <v>40</v>
      </c>
      <c r="C34" s="76" t="s">
        <v>41</v>
      </c>
      <c r="D34" s="66">
        <f>D35+D36</f>
        <v>2384629.5460000001</v>
      </c>
      <c r="E34" s="66">
        <f>E35+E36</f>
        <v>2117073.1789099998</v>
      </c>
      <c r="F34" s="66">
        <f>F35+F36</f>
        <v>2069475.7437199999</v>
      </c>
      <c r="G34" s="66">
        <f t="shared" si="3"/>
        <v>97.75173406077036</v>
      </c>
      <c r="H34" s="66">
        <f t="shared" si="1"/>
        <v>86.783951293036594</v>
      </c>
      <c r="I34" s="67">
        <f t="shared" si="4"/>
        <v>2.7517340607703602</v>
      </c>
    </row>
    <row r="35" s="4" customFormat="1" ht="16.5" customHeight="1">
      <c r="A35" s="96"/>
      <c r="B35" s="96"/>
      <c r="C35" s="63" t="s">
        <v>16</v>
      </c>
      <c r="D35" s="97">
        <v>2244394.6170000001</v>
      </c>
      <c r="E35" s="79">
        <v>1998338.2501699999</v>
      </c>
      <c r="F35" s="79">
        <v>1950760.94233</v>
      </c>
      <c r="G35" s="70">
        <f t="shared" si="3"/>
        <v>97.619156424796827</v>
      </c>
      <c r="H35" s="56">
        <f t="shared" si="1"/>
        <v>86.917021077938188</v>
      </c>
      <c r="I35" s="57">
        <f t="shared" si="4"/>
        <v>2.6191564247968273</v>
      </c>
    </row>
    <row r="36" s="4" customFormat="1" ht="27.75" customHeight="1">
      <c r="A36" s="96"/>
      <c r="B36" s="96"/>
      <c r="C36" s="98" t="s">
        <v>17</v>
      </c>
      <c r="D36" s="30">
        <v>140234.929</v>
      </c>
      <c r="E36" s="79">
        <v>118734.92874</v>
      </c>
      <c r="F36" s="79">
        <v>118714.80138999999</v>
      </c>
      <c r="G36" s="99">
        <f t="shared" si="3"/>
        <v>99.983048501217297</v>
      </c>
      <c r="H36" s="56">
        <f t="shared" si="1"/>
        <v>84.654231464687371</v>
      </c>
      <c r="I36" s="100">
        <f t="shared" si="4"/>
        <v>4.9830485012172971</v>
      </c>
    </row>
    <row r="37" s="4" customFormat="1" ht="21.75" hidden="1" customHeight="1">
      <c r="A37" s="101"/>
      <c r="B37" s="102"/>
      <c r="C37" s="41" t="s">
        <v>18</v>
      </c>
      <c r="D37" s="42">
        <v>0</v>
      </c>
      <c r="E37" s="103">
        <v>0</v>
      </c>
      <c r="F37" s="104">
        <v>0</v>
      </c>
      <c r="G37" s="105" t="e">
        <f t="shared" si="3"/>
        <v>#DIV/0!</v>
      </c>
      <c r="H37" s="91" t="e">
        <f>F37/D37*100</f>
        <v>#DIV/0!</v>
      </c>
      <c r="I37" s="106" t="e">
        <f t="shared" si="4"/>
        <v>#DIV/0!</v>
      </c>
    </row>
    <row r="38" s="4" customFormat="1" ht="30" customHeight="1">
      <c r="A38" s="107" t="s">
        <v>42</v>
      </c>
      <c r="B38" s="108" t="s">
        <v>43</v>
      </c>
      <c r="C38" s="21" t="s">
        <v>44</v>
      </c>
      <c r="D38" s="22">
        <f>D39+D40+D41</f>
        <v>21839059.566</v>
      </c>
      <c r="E38" s="23">
        <f>E39+E40+E41</f>
        <v>18880030.84922</v>
      </c>
      <c r="F38" s="23">
        <f>F39+F40+F41</f>
        <v>18672559.237630002</v>
      </c>
      <c r="G38" s="109">
        <f t="shared" si="3"/>
        <v>98.901105547724413</v>
      </c>
      <c r="H38" s="110">
        <f t="shared" si="1"/>
        <v>85.500747782657527</v>
      </c>
      <c r="I38" s="67">
        <f t="shared" si="4"/>
        <v>3.9011055477244128</v>
      </c>
    </row>
    <row r="39" s="26" customFormat="1" ht="16.5" customHeight="1">
      <c r="A39" s="83"/>
      <c r="B39" s="84"/>
      <c r="C39" s="111" t="s">
        <v>16</v>
      </c>
      <c r="D39" s="31">
        <v>5789712.142</v>
      </c>
      <c r="E39" s="31">
        <v>4936785.26645</v>
      </c>
      <c r="F39" s="31">
        <v>4767932.54373</v>
      </c>
      <c r="G39" s="33">
        <f t="shared" si="3"/>
        <v>96.579702911781283</v>
      </c>
      <c r="H39" s="33">
        <f t="shared" si="1"/>
        <v>82.351806562924622</v>
      </c>
      <c r="I39" s="112">
        <f t="shared" si="4"/>
        <v>1.5797029117812826</v>
      </c>
    </row>
    <row r="40" s="4" customFormat="1" ht="18.75" customHeight="1">
      <c r="A40" s="86"/>
      <c r="B40" s="87"/>
      <c r="C40" s="111" t="s">
        <v>34</v>
      </c>
      <c r="D40" s="31">
        <v>14307361.4</v>
      </c>
      <c r="E40" s="113">
        <v>12334727.571110001</v>
      </c>
      <c r="F40" s="31">
        <v>12332158.57815</v>
      </c>
      <c r="G40" s="33">
        <f t="shared" si="3"/>
        <v>99.979172681802737</v>
      </c>
      <c r="H40" s="33">
        <f t="shared" si="1"/>
        <v>86.19449969405261</v>
      </c>
      <c r="I40" s="112">
        <f t="shared" si="4"/>
        <v>4.9791726818027371</v>
      </c>
    </row>
    <row r="41" s="4" customFormat="1" ht="27" customHeight="1">
      <c r="A41" s="86"/>
      <c r="B41" s="87"/>
      <c r="C41" s="111" t="s">
        <v>17</v>
      </c>
      <c r="D41" s="31">
        <v>1741986.024</v>
      </c>
      <c r="E41" s="31">
        <v>1608518.0116600001</v>
      </c>
      <c r="F41" s="31">
        <v>1572468.1157500001</v>
      </c>
      <c r="G41" s="33">
        <f t="shared" si="3"/>
        <v>97.758813041030464</v>
      </c>
      <c r="H41" s="33">
        <f t="shared" si="1"/>
        <v>90.268698720053578</v>
      </c>
      <c r="I41" s="112">
        <f t="shared" si="4"/>
        <v>2.7588130410304643</v>
      </c>
    </row>
    <row r="42" s="4" customFormat="1" ht="21.75" customHeight="1">
      <c r="A42" s="88"/>
      <c r="B42" s="89"/>
      <c r="C42" s="114" t="s">
        <v>18</v>
      </c>
      <c r="D42" s="115">
        <v>157499.45199999999</v>
      </c>
      <c r="E42" s="43">
        <v>149643.11996000001</v>
      </c>
      <c r="F42" s="43">
        <v>95843.119959999996</v>
      </c>
      <c r="G42" s="43">
        <f t="shared" si="3"/>
        <v>64.047795839607673</v>
      </c>
      <c r="H42" s="43">
        <f t="shared" si="1"/>
        <v>60.852986307533307</v>
      </c>
      <c r="I42" s="116">
        <f t="shared" si="4"/>
        <v>-30.952204160392327</v>
      </c>
    </row>
    <row r="43" s="4" customFormat="1" ht="30" customHeight="1">
      <c r="A43" s="117" t="s">
        <v>45</v>
      </c>
      <c r="B43" s="76" t="s">
        <v>46</v>
      </c>
      <c r="C43" s="21" t="s">
        <v>47</v>
      </c>
      <c r="D43" s="22">
        <f>D44+D45+D46</f>
        <v>92017.739000000001</v>
      </c>
      <c r="E43" s="22">
        <f>E44+E45+E46</f>
        <v>82889.575289999993</v>
      </c>
      <c r="F43" s="22">
        <f>F44+F45+F46</f>
        <v>66349.107749999996</v>
      </c>
      <c r="G43" s="22">
        <f t="shared" si="3"/>
        <v>80.045177596662782</v>
      </c>
      <c r="H43" s="22">
        <f t="shared" si="1"/>
        <v>72.104692498475757</v>
      </c>
      <c r="I43" s="118">
        <f t="shared" si="4"/>
        <v>-14.954822403337218</v>
      </c>
    </row>
    <row r="44" s="26" customFormat="1" ht="16.5" customHeight="1">
      <c r="A44" s="83"/>
      <c r="B44" s="84"/>
      <c r="C44" s="119" t="s">
        <v>16</v>
      </c>
      <c r="D44" s="31">
        <v>81003.307000000001</v>
      </c>
      <c r="E44" s="31">
        <v>72670.500820000001</v>
      </c>
      <c r="F44" s="31">
        <v>56694.967400000001</v>
      </c>
      <c r="G44" s="33">
        <f t="shared" si="3"/>
        <v>78.016480910775158</v>
      </c>
      <c r="H44" s="33">
        <f t="shared" si="1"/>
        <v>69.990929382673229</v>
      </c>
      <c r="I44" s="112">
        <f t="shared" si="4"/>
        <v>-16.983519089224842</v>
      </c>
    </row>
    <row r="45" s="4" customFormat="1" ht="16.5" customHeight="1">
      <c r="A45" s="86"/>
      <c r="B45" s="87"/>
      <c r="C45" s="111" t="s">
        <v>34</v>
      </c>
      <c r="D45" s="31">
        <v>3959.8000000000002</v>
      </c>
      <c r="E45" s="31">
        <v>3511.22471</v>
      </c>
      <c r="F45" s="31">
        <v>2946.2905900000001</v>
      </c>
      <c r="G45" s="33">
        <f t="shared" si="3"/>
        <v>83.910624734695489</v>
      </c>
      <c r="H45" s="33">
        <f t="shared" si="1"/>
        <v>74.405035355320976</v>
      </c>
      <c r="I45" s="112">
        <f t="shared" si="4"/>
        <v>-11.089375265304511</v>
      </c>
    </row>
    <row r="46" s="35" customFormat="1" ht="27" customHeight="1">
      <c r="A46" s="88"/>
      <c r="B46" s="89"/>
      <c r="C46" s="63" t="s">
        <v>17</v>
      </c>
      <c r="D46" s="120">
        <v>7054.6319999999996</v>
      </c>
      <c r="E46" s="79">
        <v>6707.8497600000001</v>
      </c>
      <c r="F46" s="79">
        <v>6707.8497600000001</v>
      </c>
      <c r="G46" s="121">
        <f t="shared" si="3"/>
        <v>100</v>
      </c>
      <c r="H46" s="64">
        <f t="shared" si="1"/>
        <v>95.084332676743458</v>
      </c>
      <c r="I46" s="57">
        <f t="shared" si="4"/>
        <v>5</v>
      </c>
    </row>
    <row r="47" s="4" customFormat="1" ht="30" customHeight="1">
      <c r="A47" s="117" t="s">
        <v>48</v>
      </c>
      <c r="B47" s="76" t="s">
        <v>49</v>
      </c>
      <c r="C47" s="76" t="s">
        <v>50</v>
      </c>
      <c r="D47" s="66">
        <f>D48+D49+D50</f>
        <v>218435.60200000001</v>
      </c>
      <c r="E47" s="110">
        <f>E48+E49+E50</f>
        <v>199120.84992000001</v>
      </c>
      <c r="F47" s="66">
        <f>F48+F49+F50</f>
        <v>172139.64237000002</v>
      </c>
      <c r="G47" s="66">
        <f t="shared" si="3"/>
        <v>86.44983307331195</v>
      </c>
      <c r="H47" s="66">
        <f t="shared" si="1"/>
        <v>78.805671233941069</v>
      </c>
      <c r="I47" s="67">
        <f t="shared" si="4"/>
        <v>-8.5501669266880498</v>
      </c>
      <c r="J47" s="25"/>
    </row>
    <row r="48" s="26" customFormat="1" ht="16.5" customHeight="1">
      <c r="A48" s="83"/>
      <c r="B48" s="84"/>
      <c r="C48" s="68" t="s">
        <v>16</v>
      </c>
      <c r="D48" s="69">
        <v>181365.92999999999</v>
      </c>
      <c r="E48" s="31">
        <v>164039.14835</v>
      </c>
      <c r="F48" s="79">
        <v>138199.51023000001</v>
      </c>
      <c r="G48" s="70">
        <f t="shared" si="3"/>
        <v>84.24788327669954</v>
      </c>
      <c r="H48" s="56">
        <f t="shared" si="1"/>
        <v>76.199267541593969</v>
      </c>
      <c r="I48" s="57">
        <f t="shared" si="4"/>
        <v>-10.75211672330046</v>
      </c>
    </row>
    <row r="49" s="4" customFormat="1" ht="16.5" customHeight="1">
      <c r="A49" s="86"/>
      <c r="B49" s="87"/>
      <c r="C49" s="68" t="s">
        <v>34</v>
      </c>
      <c r="D49" s="69">
        <v>11458.6</v>
      </c>
      <c r="E49" s="31">
        <v>9470.6299999999992</v>
      </c>
      <c r="F49" s="79">
        <v>9301.7987300000004</v>
      </c>
      <c r="G49" s="70">
        <f t="shared" si="3"/>
        <v>98.217317432947979</v>
      </c>
      <c r="H49" s="56">
        <f t="shared" si="1"/>
        <v>81.177445150367404</v>
      </c>
      <c r="I49" s="57">
        <f t="shared" si="4"/>
        <v>3.2173174329479792</v>
      </c>
    </row>
    <row r="50" s="35" customFormat="1" ht="27" customHeight="1">
      <c r="A50" s="88"/>
      <c r="B50" s="89"/>
      <c r="C50" s="63" t="s">
        <v>17</v>
      </c>
      <c r="D50" s="69">
        <v>25611.072</v>
      </c>
      <c r="E50" s="79">
        <v>25611.07157</v>
      </c>
      <c r="F50" s="79">
        <v>24638.333409999999</v>
      </c>
      <c r="G50" s="70">
        <f t="shared" si="3"/>
        <v>96.201884183794022</v>
      </c>
      <c r="H50" s="56">
        <f t="shared" si="1"/>
        <v>96.201882568601576</v>
      </c>
      <c r="I50" s="57">
        <f t="shared" si="4"/>
        <v>1.2018841837940215</v>
      </c>
    </row>
    <row r="51" s="4" customFormat="1" ht="30" customHeight="1">
      <c r="A51" s="117" t="s">
        <v>51</v>
      </c>
      <c r="B51" s="76" t="s">
        <v>52</v>
      </c>
      <c r="C51" s="76" t="s">
        <v>53</v>
      </c>
      <c r="D51" s="66">
        <f>D52+D53+D54</f>
        <v>198147.18400000001</v>
      </c>
      <c r="E51" s="66">
        <f>E52+E53+E54</f>
        <v>177257.38268000001</v>
      </c>
      <c r="F51" s="66">
        <f>F52+F53+F54</f>
        <v>154137.54083000001</v>
      </c>
      <c r="G51" s="66">
        <f t="shared" si="3"/>
        <v>86.956908930705652</v>
      </c>
      <c r="H51" s="66">
        <f t="shared" si="1"/>
        <v>77.789417804696143</v>
      </c>
      <c r="I51" s="67">
        <f t="shared" si="4"/>
        <v>-8.0430910692943485</v>
      </c>
    </row>
    <row r="52" s="26" customFormat="1" ht="16.5" customHeight="1">
      <c r="A52" s="83"/>
      <c r="B52" s="84"/>
      <c r="C52" s="68" t="s">
        <v>16</v>
      </c>
      <c r="D52" s="69">
        <v>165384.59700000001</v>
      </c>
      <c r="E52" s="79">
        <v>146041.60196</v>
      </c>
      <c r="F52" s="79">
        <v>123762.08199000001</v>
      </c>
      <c r="G52" s="70">
        <f t="shared" si="3"/>
        <v>84.744401820446868</v>
      </c>
      <c r="H52" s="56">
        <f t="shared" si="1"/>
        <v>74.832895103284613</v>
      </c>
      <c r="I52" s="57">
        <f t="shared" si="4"/>
        <v>-10.255598179553132</v>
      </c>
    </row>
    <row r="53" s="4" customFormat="1" ht="16.5" customHeight="1">
      <c r="A53" s="86"/>
      <c r="B53" s="87"/>
      <c r="C53" s="68" t="s">
        <v>34</v>
      </c>
      <c r="D53" s="69">
        <v>10706.9</v>
      </c>
      <c r="E53" s="79">
        <v>9160.0936099999999</v>
      </c>
      <c r="F53" s="79">
        <v>8319.7717300000004</v>
      </c>
      <c r="G53" s="70">
        <f t="shared" si="3"/>
        <v>90.826274099615887</v>
      </c>
      <c r="H53" s="56">
        <f t="shared" si="1"/>
        <v>77.704767299591865</v>
      </c>
      <c r="I53" s="57">
        <f t="shared" si="4"/>
        <v>-4.1737259003841132</v>
      </c>
    </row>
    <row r="54" s="35" customFormat="1" ht="27.75" customHeight="1">
      <c r="A54" s="88"/>
      <c r="B54" s="89"/>
      <c r="C54" s="63" t="s">
        <v>17</v>
      </c>
      <c r="D54" s="69">
        <v>22055.687000000002</v>
      </c>
      <c r="E54" s="79">
        <v>22055.687109999999</v>
      </c>
      <c r="F54" s="79">
        <v>22055.687109999999</v>
      </c>
      <c r="G54" s="70">
        <f t="shared" si="3"/>
        <v>100</v>
      </c>
      <c r="H54" s="56">
        <f t="shared" si="1"/>
        <v>100.00000049873756</v>
      </c>
      <c r="I54" s="57">
        <f t="shared" si="4"/>
        <v>5</v>
      </c>
    </row>
    <row r="55" s="4" customFormat="1" ht="30" customHeight="1">
      <c r="A55" s="117" t="s">
        <v>54</v>
      </c>
      <c r="B55" s="76" t="s">
        <v>55</v>
      </c>
      <c r="C55" s="76" t="s">
        <v>56</v>
      </c>
      <c r="D55" s="66">
        <f>D56+D57+D58</f>
        <v>149601.01400000002</v>
      </c>
      <c r="E55" s="66">
        <f>E56+E57+E58</f>
        <v>112134.22142</v>
      </c>
      <c r="F55" s="66">
        <f>F56+F57+F58</f>
        <v>104214.75928</v>
      </c>
      <c r="G55" s="122">
        <f t="shared" si="3"/>
        <v>92.937515381377139</v>
      </c>
      <c r="H55" s="66">
        <f t="shared" si="1"/>
        <v>69.661800073093076</v>
      </c>
      <c r="I55" s="123">
        <f t="shared" si="4"/>
        <v>-2.0624846186228609</v>
      </c>
      <c r="J55" s="25"/>
    </row>
    <row r="56" s="26" customFormat="1" ht="16.5" customHeight="1">
      <c r="A56" s="83"/>
      <c r="B56" s="84"/>
      <c r="C56" s="68" t="s">
        <v>16</v>
      </c>
      <c r="D56" s="69">
        <v>121914.75999999999</v>
      </c>
      <c r="E56" s="79">
        <v>88747.819870000007</v>
      </c>
      <c r="F56" s="79">
        <v>81866.822419999997</v>
      </c>
      <c r="G56" s="70">
        <f t="shared" si="3"/>
        <v>92.246572974886078</v>
      </c>
      <c r="H56" s="56">
        <f t="shared" si="1"/>
        <v>67.150870345805544</v>
      </c>
      <c r="I56" s="57">
        <f t="shared" si="4"/>
        <v>-2.7534270251139219</v>
      </c>
    </row>
    <row r="57" s="4" customFormat="1" ht="16.5" customHeight="1">
      <c r="A57" s="86"/>
      <c r="B57" s="87"/>
      <c r="C57" s="68" t="s">
        <v>34</v>
      </c>
      <c r="D57" s="124">
        <v>9387</v>
      </c>
      <c r="E57" s="79">
        <v>7982.1230100000002</v>
      </c>
      <c r="F57" s="79">
        <v>7188.9429700000001</v>
      </c>
      <c r="G57" s="70">
        <f t="shared" si="3"/>
        <v>90.063044142437988</v>
      </c>
      <c r="H57" s="56">
        <f t="shared" si="1"/>
        <v>76.584030787258968</v>
      </c>
      <c r="I57" s="57">
        <f t="shared" si="4"/>
        <v>-4.9369558575620118</v>
      </c>
    </row>
    <row r="58" s="35" customFormat="1" ht="27.75" customHeight="1">
      <c r="A58" s="88"/>
      <c r="B58" s="89"/>
      <c r="C58" s="63" t="s">
        <v>17</v>
      </c>
      <c r="D58" s="69">
        <v>18299.254000000001</v>
      </c>
      <c r="E58" s="79">
        <v>15404.278539999999</v>
      </c>
      <c r="F58" s="79">
        <v>15158.99389</v>
      </c>
      <c r="G58" s="70">
        <f t="shared" si="3"/>
        <v>98.407684921023247</v>
      </c>
      <c r="H58" s="56">
        <f t="shared" si="1"/>
        <v>82.839409136569159</v>
      </c>
      <c r="I58" s="57">
        <f t="shared" si="4"/>
        <v>3.4076849210232467</v>
      </c>
    </row>
    <row r="59" s="4" customFormat="1" ht="30" customHeight="1">
      <c r="A59" s="117" t="s">
        <v>57</v>
      </c>
      <c r="B59" s="76" t="s">
        <v>58</v>
      </c>
      <c r="C59" s="76" t="s">
        <v>59</v>
      </c>
      <c r="D59" s="66">
        <f>D60+D61+D62</f>
        <v>188786.86299999998</v>
      </c>
      <c r="E59" s="66">
        <f>E60+E61+E62</f>
        <v>164339.14926999999</v>
      </c>
      <c r="F59" s="66">
        <f>F60+F61+F62</f>
        <v>146520.92720000001</v>
      </c>
      <c r="G59" s="66">
        <f t="shared" si="3"/>
        <v>89.157652239804619</v>
      </c>
      <c r="H59" s="66">
        <f t="shared" si="1"/>
        <v>77.611823657454394</v>
      </c>
      <c r="I59" s="67">
        <f t="shared" si="4"/>
        <v>-5.8423477601953806</v>
      </c>
      <c r="J59" s="25"/>
    </row>
    <row r="60" s="26" customFormat="1" ht="16.5" customHeight="1">
      <c r="A60" s="83"/>
      <c r="B60" s="84"/>
      <c r="C60" s="68" t="s">
        <v>16</v>
      </c>
      <c r="D60" s="69">
        <v>153205.29699999999</v>
      </c>
      <c r="E60" s="79">
        <v>138405.69198999999</v>
      </c>
      <c r="F60" s="79">
        <v>121368.35041</v>
      </c>
      <c r="G60" s="70">
        <f t="shared" si="3"/>
        <v>87.690288358060471</v>
      </c>
      <c r="H60" s="56">
        <f t="shared" si="1"/>
        <v>79.219421773647952</v>
      </c>
      <c r="I60" s="57">
        <f t="shared" si="4"/>
        <v>-7.3097116419395292</v>
      </c>
    </row>
    <row r="61" s="4" customFormat="1" ht="16.5" customHeight="1">
      <c r="A61" s="86"/>
      <c r="B61" s="87"/>
      <c r="C61" s="68" t="s">
        <v>34</v>
      </c>
      <c r="D61" s="69">
        <v>9518.5</v>
      </c>
      <c r="E61" s="79">
        <v>7952.3680000000004</v>
      </c>
      <c r="F61" s="79">
        <v>7171.4875099999999</v>
      </c>
      <c r="G61" s="70">
        <f t="shared" si="3"/>
        <v>90.180528743136634</v>
      </c>
      <c r="H61" s="56">
        <f t="shared" si="1"/>
        <v>75.342622366969579</v>
      </c>
      <c r="I61" s="57">
        <f t="shared" si="4"/>
        <v>-4.8194712568633662</v>
      </c>
    </row>
    <row r="62" s="35" customFormat="1" ht="27" customHeight="1">
      <c r="A62" s="88"/>
      <c r="B62" s="89"/>
      <c r="C62" s="63" t="s">
        <v>17</v>
      </c>
      <c r="D62" s="69">
        <v>26063.065999999999</v>
      </c>
      <c r="E62" s="79">
        <v>17981.08928</v>
      </c>
      <c r="F62" s="79">
        <v>17981.08928</v>
      </c>
      <c r="G62" s="70">
        <f t="shared" si="3"/>
        <v>100</v>
      </c>
      <c r="H62" s="56">
        <f t="shared" si="1"/>
        <v>68.990690811280615</v>
      </c>
      <c r="I62" s="57">
        <f t="shared" si="4"/>
        <v>5</v>
      </c>
    </row>
    <row r="63" s="4" customFormat="1" ht="30" customHeight="1">
      <c r="A63" s="117" t="s">
        <v>60</v>
      </c>
      <c r="B63" s="76" t="s">
        <v>61</v>
      </c>
      <c r="C63" s="76" t="s">
        <v>62</v>
      </c>
      <c r="D63" s="66">
        <f>D64+D65+D66</f>
        <v>156772.56100000002</v>
      </c>
      <c r="E63" s="66">
        <f>E64+E65+E66</f>
        <v>136073.02968000001</v>
      </c>
      <c r="F63" s="66">
        <f>F64+F65+F66</f>
        <v>132742.45514000001</v>
      </c>
      <c r="G63" s="66">
        <f t="shared" si="3"/>
        <v>97.552362471951682</v>
      </c>
      <c r="H63" s="66">
        <f t="shared" si="1"/>
        <v>84.671995082098576</v>
      </c>
      <c r="I63" s="67">
        <f t="shared" si="4"/>
        <v>2.5523624719516818</v>
      </c>
      <c r="J63" s="25"/>
    </row>
    <row r="64" s="26" customFormat="1" ht="16.5" customHeight="1">
      <c r="A64" s="83"/>
      <c r="B64" s="84"/>
      <c r="C64" s="68" t="s">
        <v>16</v>
      </c>
      <c r="D64" s="69">
        <v>126556.75</v>
      </c>
      <c r="E64" s="79">
        <v>110336.53436000001</v>
      </c>
      <c r="F64" s="79">
        <v>108438.04059</v>
      </c>
      <c r="G64" s="70">
        <f t="shared" si="3"/>
        <v>98.279360702226057</v>
      </c>
      <c r="H64" s="56">
        <f t="shared" si="1"/>
        <v>85.683332252131947</v>
      </c>
      <c r="I64" s="57">
        <f t="shared" si="4"/>
        <v>3.2793607022260574</v>
      </c>
    </row>
    <row r="65" s="4" customFormat="1" ht="16.5" customHeight="1">
      <c r="A65" s="86"/>
      <c r="B65" s="87"/>
      <c r="C65" s="68" t="s">
        <v>34</v>
      </c>
      <c r="D65" s="69">
        <v>9071.1000000000004</v>
      </c>
      <c r="E65" s="79">
        <v>7722.7299999999996</v>
      </c>
      <c r="F65" s="79">
        <v>6290.64923</v>
      </c>
      <c r="G65" s="70">
        <f t="shared" si="3"/>
        <v>81.456288514553805</v>
      </c>
      <c r="H65" s="56">
        <f t="shared" si="1"/>
        <v>69.348251369734655</v>
      </c>
      <c r="I65" s="57">
        <f t="shared" si="4"/>
        <v>-13.543711485446195</v>
      </c>
    </row>
    <row r="66" s="35" customFormat="1" ht="27" customHeight="1">
      <c r="A66" s="88"/>
      <c r="B66" s="89"/>
      <c r="C66" s="63" t="s">
        <v>17</v>
      </c>
      <c r="D66" s="69">
        <v>21144.710999999999</v>
      </c>
      <c r="E66" s="79">
        <v>18013.765319999999</v>
      </c>
      <c r="F66" s="79">
        <v>18013.765319999999</v>
      </c>
      <c r="G66" s="70">
        <f t="shared" si="3"/>
        <v>100</v>
      </c>
      <c r="H66" s="56">
        <f t="shared" si="1"/>
        <v>85.192771468950312</v>
      </c>
      <c r="I66" s="57">
        <f t="shared" si="4"/>
        <v>5</v>
      </c>
    </row>
    <row r="67" s="4" customFormat="1" ht="30" customHeight="1">
      <c r="A67" s="117" t="s">
        <v>63</v>
      </c>
      <c r="B67" s="76" t="s">
        <v>64</v>
      </c>
      <c r="C67" s="76" t="s">
        <v>65</v>
      </c>
      <c r="D67" s="66">
        <f>D68+D69+D70</f>
        <v>146245.23800000001</v>
      </c>
      <c r="E67" s="66">
        <f>E68+E69+E70</f>
        <v>123748.9994</v>
      </c>
      <c r="F67" s="66">
        <f>F68+F69+F70</f>
        <v>123020.85596</v>
      </c>
      <c r="G67" s="125">
        <f t="shared" si="3"/>
        <v>99.41159650297746</v>
      </c>
      <c r="H67" s="66">
        <f t="shared" si="1"/>
        <v>84.119563578541943</v>
      </c>
      <c r="I67" s="126">
        <f t="shared" si="4"/>
        <v>4.41159650297746</v>
      </c>
      <c r="J67" s="25"/>
    </row>
    <row r="68" s="26" customFormat="1" ht="16.5" customHeight="1">
      <c r="A68" s="83"/>
      <c r="B68" s="84"/>
      <c r="C68" s="68" t="s">
        <v>16</v>
      </c>
      <c r="D68" s="69">
        <v>125946.10400000001</v>
      </c>
      <c r="E68" s="79">
        <v>104795.75764</v>
      </c>
      <c r="F68" s="79">
        <v>104217.82364</v>
      </c>
      <c r="G68" s="70">
        <f t="shared" si="3"/>
        <v>99.448513935091398</v>
      </c>
      <c r="H68" s="56">
        <f t="shared" si="1"/>
        <v>82.747953553211929</v>
      </c>
      <c r="I68" s="57">
        <f t="shared" si="4"/>
        <v>4.4485139350913983</v>
      </c>
    </row>
    <row r="69" s="4" customFormat="1" ht="16.5" customHeight="1">
      <c r="A69" s="86"/>
      <c r="B69" s="87"/>
      <c r="C69" s="68" t="s">
        <v>34</v>
      </c>
      <c r="D69" s="69">
        <v>7561.3999999999996</v>
      </c>
      <c r="E69" s="79">
        <v>6215.5080399999997</v>
      </c>
      <c r="F69" s="79">
        <v>6065.2986000000001</v>
      </c>
      <c r="G69" s="70">
        <f t="shared" si="3"/>
        <v>97.583311950795903</v>
      </c>
      <c r="H69" s="56">
        <f t="shared" si="1"/>
        <v>80.213963022720662</v>
      </c>
      <c r="I69" s="57">
        <f t="shared" si="4"/>
        <v>2.5833119507959026</v>
      </c>
    </row>
    <row r="70" s="4" customFormat="1" ht="27.75" customHeight="1">
      <c r="A70" s="88"/>
      <c r="B70" s="89"/>
      <c r="C70" s="63" t="s">
        <v>17</v>
      </c>
      <c r="D70" s="69">
        <v>12737.734</v>
      </c>
      <c r="E70" s="79">
        <v>12737.73372</v>
      </c>
      <c r="F70" s="79">
        <v>12737.73372</v>
      </c>
      <c r="G70" s="70">
        <f t="shared" si="3"/>
        <v>100</v>
      </c>
      <c r="H70" s="56">
        <f t="shared" ref="H70:H107" si="6">F70/D70*100</f>
        <v>99.999997801806813</v>
      </c>
      <c r="I70" s="57">
        <f t="shared" si="4"/>
        <v>5</v>
      </c>
    </row>
    <row r="71" s="4" customFormat="1" ht="30" customHeight="1">
      <c r="A71" s="117" t="s">
        <v>66</v>
      </c>
      <c r="B71" s="76" t="s">
        <v>67</v>
      </c>
      <c r="C71" s="76" t="s">
        <v>68</v>
      </c>
      <c r="D71" s="66">
        <f>D72+D73+D74</f>
        <v>29221.290000000001</v>
      </c>
      <c r="E71" s="66">
        <f>E72+E73+E74</f>
        <v>25671.358910000003</v>
      </c>
      <c r="F71" s="66">
        <f>F72+F73+F74</f>
        <v>24592.305830000001</v>
      </c>
      <c r="G71" s="66">
        <f t="shared" si="3"/>
        <v>95.796665522136934</v>
      </c>
      <c r="H71" s="66">
        <f t="shared" si="6"/>
        <v>84.158864410161229</v>
      </c>
      <c r="I71" s="67">
        <f t="shared" si="4"/>
        <v>0.79666552213693365</v>
      </c>
    </row>
    <row r="72" s="26" customFormat="1" ht="16.5" customHeight="1">
      <c r="A72" s="83"/>
      <c r="B72" s="84"/>
      <c r="C72" s="68" t="s">
        <v>16</v>
      </c>
      <c r="D72" s="69">
        <v>28460.59</v>
      </c>
      <c r="E72" s="79">
        <v>24998.181410000001</v>
      </c>
      <c r="F72" s="79">
        <v>23979.440040000001</v>
      </c>
      <c r="G72" s="70">
        <f t="shared" si="3"/>
        <v>95.924738070776328</v>
      </c>
      <c r="H72" s="56">
        <f t="shared" si="6"/>
        <v>84.254894364452753</v>
      </c>
      <c r="I72" s="57">
        <f t="shared" si="4"/>
        <v>0.92473807077632841</v>
      </c>
    </row>
    <row r="73" s="4" customFormat="1" ht="16.5" customHeight="1">
      <c r="A73" s="86"/>
      <c r="B73" s="87"/>
      <c r="C73" s="68" t="s">
        <v>34</v>
      </c>
      <c r="D73" s="82">
        <v>760.70000000000005</v>
      </c>
      <c r="E73" s="79">
        <v>673.17750000000001</v>
      </c>
      <c r="F73" s="79">
        <v>612.86578999999995</v>
      </c>
      <c r="G73" s="70">
        <f t="shared" si="3"/>
        <v>91.040741854859959</v>
      </c>
      <c r="H73" s="56">
        <f t="shared" si="6"/>
        <v>80.566029972393835</v>
      </c>
      <c r="I73" s="57">
        <f t="shared" si="4"/>
        <v>-3.9592581451400406</v>
      </c>
    </row>
    <row r="74" s="4" customFormat="1" ht="27.75" hidden="1" customHeight="1">
      <c r="A74" s="88"/>
      <c r="B74" s="89"/>
      <c r="C74" s="63" t="s">
        <v>17</v>
      </c>
      <c r="D74" s="56">
        <v>0</v>
      </c>
      <c r="E74" s="56">
        <v>0</v>
      </c>
      <c r="F74" s="56">
        <v>0</v>
      </c>
      <c r="G74" s="56" t="e">
        <f t="shared" ref="G74:G103" si="7">F74/E74*100</f>
        <v>#DIV/0!</v>
      </c>
      <c r="H74" s="56" t="e">
        <f t="shared" si="6"/>
        <v>#DIV/0!</v>
      </c>
      <c r="I74" s="57" t="e">
        <f t="shared" ref="I74:I132" si="8">G74-95</f>
        <v>#DIV/0!</v>
      </c>
    </row>
    <row r="75" s="4" customFormat="1" ht="49.5" customHeight="1">
      <c r="A75" s="117" t="s">
        <v>69</v>
      </c>
      <c r="B75" s="76" t="s">
        <v>70</v>
      </c>
      <c r="C75" s="76" t="s">
        <v>71</v>
      </c>
      <c r="D75" s="66">
        <f>D76+D77+D78</f>
        <v>1326068.4010000001</v>
      </c>
      <c r="E75" s="66">
        <f>E76+E77+E78</f>
        <v>901686.14659000002</v>
      </c>
      <c r="F75" s="66">
        <f>F76+F77+F78</f>
        <v>617260.26292000001</v>
      </c>
      <c r="G75" s="66">
        <f t="shared" si="7"/>
        <v>68.456221186757404</v>
      </c>
      <c r="H75" s="66">
        <f t="shared" si="6"/>
        <v>46.548146570306521</v>
      </c>
      <c r="I75" s="67">
        <f t="shared" si="8"/>
        <v>-26.543778813242596</v>
      </c>
    </row>
    <row r="76" s="4" customFormat="1" ht="16.5" customHeight="1">
      <c r="A76" s="127"/>
      <c r="B76" s="128"/>
      <c r="C76" s="63" t="s">
        <v>16</v>
      </c>
      <c r="D76" s="69">
        <v>1270238.726</v>
      </c>
      <c r="E76" s="79">
        <v>885455.35024000006</v>
      </c>
      <c r="F76" s="79">
        <v>612180.37613999995</v>
      </c>
      <c r="G76" s="70">
        <f t="shared" si="7"/>
        <v>69.137351304509068</v>
      </c>
      <c r="H76" s="56">
        <f t="shared" si="6"/>
        <v>48.194120019294701</v>
      </c>
      <c r="I76" s="57">
        <f t="shared" si="8"/>
        <v>-25.862648695490932</v>
      </c>
    </row>
    <row r="77" s="35" customFormat="1" ht="16.5" customHeight="1">
      <c r="A77" s="48"/>
      <c r="B77" s="49"/>
      <c r="C77" s="63" t="s">
        <v>34</v>
      </c>
      <c r="D77" s="97">
        <v>3616.0830000000001</v>
      </c>
      <c r="E77" s="79">
        <v>2600</v>
      </c>
      <c r="F77" s="79">
        <v>2306.4673499999999</v>
      </c>
      <c r="G77" s="70">
        <f t="shared" si="7"/>
        <v>88.710282692307686</v>
      </c>
      <c r="H77" s="56">
        <f t="shared" si="6"/>
        <v>63.783584336974563</v>
      </c>
      <c r="I77" s="57">
        <f t="shared" si="8"/>
        <v>-6.2897173076923139</v>
      </c>
    </row>
    <row r="78" s="35" customFormat="1" ht="27.75" customHeight="1">
      <c r="A78" s="48"/>
      <c r="B78" s="49"/>
      <c r="C78" s="29" t="s">
        <v>17</v>
      </c>
      <c r="D78" s="31">
        <v>52213.591999999997</v>
      </c>
      <c r="E78" s="31">
        <v>13630.796350000001</v>
      </c>
      <c r="F78" s="31">
        <v>2773.4194299999999</v>
      </c>
      <c r="G78" s="70">
        <f t="shared" si="7"/>
        <v>20.346716059623322</v>
      </c>
      <c r="H78" s="56">
        <f t="shared" si="6"/>
        <v>5.3116809699665941</v>
      </c>
      <c r="I78" s="57">
        <f t="shared" si="8"/>
        <v>-74.653283940376681</v>
      </c>
    </row>
    <row r="79" s="35" customFormat="1" ht="21" customHeight="1">
      <c r="A79" s="72"/>
      <c r="B79" s="73"/>
      <c r="C79" s="41" t="s">
        <v>18</v>
      </c>
      <c r="D79" s="129">
        <v>41193</v>
      </c>
      <c r="E79" s="43">
        <v>27533</v>
      </c>
      <c r="F79" s="43">
        <v>245</v>
      </c>
      <c r="G79" s="130">
        <f t="shared" si="7"/>
        <v>0.88984128137144514</v>
      </c>
      <c r="H79" s="91">
        <f t="shared" si="6"/>
        <v>0.59476124584274026</v>
      </c>
      <c r="I79" s="106">
        <f t="shared" si="8"/>
        <v>-94.110158718628554</v>
      </c>
      <c r="J79" s="54"/>
    </row>
    <row r="80" s="4" customFormat="1" ht="44.25" customHeight="1">
      <c r="A80" s="19" t="s">
        <v>72</v>
      </c>
      <c r="B80" s="20" t="s">
        <v>73</v>
      </c>
      <c r="C80" s="21" t="s">
        <v>74</v>
      </c>
      <c r="D80" s="22">
        <f>D81+D82</f>
        <v>4727847.0439999998</v>
      </c>
      <c r="E80" s="22">
        <f>E81+E82</f>
        <v>3459247.65136</v>
      </c>
      <c r="F80" s="22">
        <f>F81+F82</f>
        <v>3229300.3295499999</v>
      </c>
      <c r="G80" s="131">
        <f t="shared" si="7"/>
        <v>93.352678241478415</v>
      </c>
      <c r="H80" s="66">
        <f t="shared" si="6"/>
        <v>68.303824119019026</v>
      </c>
      <c r="I80" s="67">
        <f t="shared" si="8"/>
        <v>-1.6473217585215849</v>
      </c>
    </row>
    <row r="81" s="4" customFormat="1" ht="16.5" customHeight="1">
      <c r="A81" s="127"/>
      <c r="B81" s="128"/>
      <c r="C81" s="63" t="s">
        <v>16</v>
      </c>
      <c r="D81" s="132">
        <v>2546881.929</v>
      </c>
      <c r="E81" s="79">
        <v>1284541.8046599999</v>
      </c>
      <c r="F81" s="79">
        <v>1211273.84549</v>
      </c>
      <c r="G81" s="70">
        <f t="shared" si="7"/>
        <v>94.296179470049012</v>
      </c>
      <c r="H81" s="56">
        <f t="shared" si="6"/>
        <v>47.559089084494424</v>
      </c>
      <c r="I81" s="57">
        <f t="shared" si="8"/>
        <v>-0.70382052995098832</v>
      </c>
    </row>
    <row r="82" s="35" customFormat="1" ht="27" customHeight="1">
      <c r="A82" s="48"/>
      <c r="B82" s="49"/>
      <c r="C82" s="29" t="s">
        <v>17</v>
      </c>
      <c r="D82" s="31">
        <v>2180965.1150000002</v>
      </c>
      <c r="E82" s="31">
        <v>2174705.8467000001</v>
      </c>
      <c r="F82" s="31">
        <v>2018026.4840599999</v>
      </c>
      <c r="G82" s="70">
        <f t="shared" si="7"/>
        <v>92.795376768874164</v>
      </c>
      <c r="H82" s="56">
        <f t="shared" si="6"/>
        <v>92.529058359560224</v>
      </c>
      <c r="I82" s="57">
        <f t="shared" si="8"/>
        <v>-2.2046232311258365</v>
      </c>
    </row>
    <row r="83" s="35" customFormat="1" ht="21" customHeight="1">
      <c r="A83" s="48"/>
      <c r="B83" s="49"/>
      <c r="C83" s="133" t="s">
        <v>18</v>
      </c>
      <c r="D83" s="115">
        <v>4638194.7319999998</v>
      </c>
      <c r="E83" s="43">
        <v>3392475.0776999998</v>
      </c>
      <c r="F83" s="43">
        <v>3162596.3325399999</v>
      </c>
      <c r="G83" s="105">
        <f t="shared" si="7"/>
        <v>93.223863406659106</v>
      </c>
      <c r="H83" s="91">
        <f t="shared" si="6"/>
        <v>68.18593257244035</v>
      </c>
      <c r="I83" s="106">
        <f t="shared" si="8"/>
        <v>-1.7761365933408939</v>
      </c>
      <c r="J83" s="134"/>
    </row>
    <row r="84" s="4" customFormat="1" ht="44.25" customHeight="1">
      <c r="A84" s="117" t="s">
        <v>75</v>
      </c>
      <c r="B84" s="76" t="s">
        <v>76</v>
      </c>
      <c r="C84" s="21" t="s">
        <v>77</v>
      </c>
      <c r="D84" s="22">
        <f>D86+D87+D88</f>
        <v>9433485.5379999988</v>
      </c>
      <c r="E84" s="22">
        <f>E86+E87+E88</f>
        <v>7687970.2338999994</v>
      </c>
      <c r="F84" s="22">
        <f>F86+F87+F88</f>
        <v>7359272.5819600001</v>
      </c>
      <c r="G84" s="131">
        <f t="shared" si="7"/>
        <v>95.72451971144983</v>
      </c>
      <c r="H84" s="66">
        <f t="shared" si="6"/>
        <v>78.012231558689024</v>
      </c>
      <c r="I84" s="67">
        <f t="shared" si="8"/>
        <v>0.72451971144982963</v>
      </c>
    </row>
    <row r="85" s="4" customFormat="1" ht="45" hidden="1" customHeight="1">
      <c r="A85" s="83"/>
      <c r="B85" s="84"/>
      <c r="C85" s="21" t="s">
        <v>78</v>
      </c>
      <c r="D85" s="22">
        <f>D86+D87+D89</f>
        <v>6372360.8269999996</v>
      </c>
      <c r="E85" s="22">
        <f>E86+E87+E89</f>
        <v>5322772.19099</v>
      </c>
      <c r="F85" s="22">
        <f>F86+F87+F89</f>
        <v>5129610.7722800002</v>
      </c>
      <c r="G85" s="131">
        <f t="shared" si="7"/>
        <v>96.371037275708147</v>
      </c>
      <c r="H85" s="66">
        <f t="shared" si="6"/>
        <v>80.497807822582672</v>
      </c>
      <c r="I85" s="67">
        <f t="shared" si="8"/>
        <v>1.3710372757081473</v>
      </c>
    </row>
    <row r="86" s="26" customFormat="1" ht="16.5" customHeight="1">
      <c r="A86" s="86"/>
      <c r="B86" s="87"/>
      <c r="C86" s="111" t="s">
        <v>16</v>
      </c>
      <c r="D86" s="31">
        <v>6363166.5269999998</v>
      </c>
      <c r="E86" s="31">
        <v>5314809.86099</v>
      </c>
      <c r="F86" s="31">
        <v>5121840.8887200002</v>
      </c>
      <c r="G86" s="70">
        <f t="shared" si="7"/>
        <v>96.369221527822347</v>
      </c>
      <c r="H86" s="56">
        <f t="shared" si="6"/>
        <v>80.49201395228549</v>
      </c>
      <c r="I86" s="135">
        <f t="shared" si="8"/>
        <v>1.3692215278223472</v>
      </c>
    </row>
    <row r="87" s="26" customFormat="1" ht="16.5" customHeight="1">
      <c r="A87" s="86"/>
      <c r="B87" s="87"/>
      <c r="C87" s="111" t="s">
        <v>34</v>
      </c>
      <c r="D87" s="31">
        <v>9194.2999999999993</v>
      </c>
      <c r="E87" s="31">
        <v>7962.3299999999999</v>
      </c>
      <c r="F87" s="31">
        <v>7769.8835600000002</v>
      </c>
      <c r="G87" s="70">
        <f t="shared" si="7"/>
        <v>97.583038633163909</v>
      </c>
      <c r="H87" s="56">
        <f t="shared" si="6"/>
        <v>84.507614065236083</v>
      </c>
      <c r="I87" s="57">
        <f t="shared" si="8"/>
        <v>2.583038633163909</v>
      </c>
    </row>
    <row r="88" s="4" customFormat="1" ht="27" customHeight="1">
      <c r="A88" s="86"/>
      <c r="B88" s="87"/>
      <c r="C88" s="68" t="s">
        <v>17</v>
      </c>
      <c r="D88" s="120">
        <v>3061124.7110000001</v>
      </c>
      <c r="E88" s="79">
        <v>2365198.0429099998</v>
      </c>
      <c r="F88" s="79">
        <v>2229661.8096799999</v>
      </c>
      <c r="G88" s="70">
        <f t="shared" si="7"/>
        <v>94.26956090902037</v>
      </c>
      <c r="H88" s="56">
        <f t="shared" si="6"/>
        <v>72.837993227385368</v>
      </c>
      <c r="I88" s="57">
        <f t="shared" si="8"/>
        <v>-0.73043909097962967</v>
      </c>
    </row>
    <row r="89" s="4" customFormat="1" ht="44.25" hidden="1" customHeight="1">
      <c r="A89" s="86"/>
      <c r="B89" s="87"/>
      <c r="C89" s="136" t="s">
        <v>79</v>
      </c>
      <c r="D89" s="56"/>
      <c r="E89" s="56"/>
      <c r="F89" s="56"/>
      <c r="G89" s="56" t="e">
        <f t="shared" si="7"/>
        <v>#DIV/0!</v>
      </c>
      <c r="H89" s="56" t="e">
        <f t="shared" si="6"/>
        <v>#DIV/0!</v>
      </c>
      <c r="I89" s="57" t="e">
        <f t="shared" si="8"/>
        <v>#DIV/0!</v>
      </c>
    </row>
    <row r="90" s="4" customFormat="1" ht="21" customHeight="1">
      <c r="A90" s="86"/>
      <c r="B90" s="87"/>
      <c r="C90" s="90" t="s">
        <v>18</v>
      </c>
      <c r="D90" s="137">
        <v>303913.16700000002</v>
      </c>
      <c r="E90" s="43">
        <v>22090.617839999999</v>
      </c>
      <c r="F90" s="43">
        <v>22090.617839999999</v>
      </c>
      <c r="G90" s="105">
        <f t="shared" si="7"/>
        <v>100</v>
      </c>
      <c r="H90" s="91">
        <f t="shared" si="6"/>
        <v>7.2687268070882887</v>
      </c>
      <c r="I90" s="106">
        <f t="shared" si="8"/>
        <v>5</v>
      </c>
      <c r="J90" s="54"/>
    </row>
    <row r="91" s="4" customFormat="1" ht="40.5" hidden="1" customHeight="1">
      <c r="A91" s="88"/>
      <c r="B91" s="89"/>
      <c r="C91" s="90" t="s">
        <v>80</v>
      </c>
      <c r="D91" s="61"/>
      <c r="E91" s="61"/>
      <c r="F91" s="91"/>
      <c r="G91" s="91" t="e">
        <f t="shared" si="7"/>
        <v>#DIV/0!</v>
      </c>
      <c r="H91" s="91" t="e">
        <f t="shared" si="6"/>
        <v>#DIV/0!</v>
      </c>
      <c r="I91" s="106" t="e">
        <f t="shared" si="8"/>
        <v>#DIV/0!</v>
      </c>
      <c r="J91" s="54"/>
    </row>
    <row r="92" s="4" customFormat="1" ht="30" customHeight="1">
      <c r="A92" s="117" t="s">
        <v>81</v>
      </c>
      <c r="B92" s="76" t="s">
        <v>82</v>
      </c>
      <c r="C92" s="76" t="s">
        <v>83</v>
      </c>
      <c r="D92" s="66">
        <f>D93+D94+D95</f>
        <v>9707820.6710000001</v>
      </c>
      <c r="E92" s="66">
        <f>E93+E94+E95</f>
        <v>9050563.6356499996</v>
      </c>
      <c r="F92" s="66">
        <f>F93+F94+F95</f>
        <v>8525060.9254400004</v>
      </c>
      <c r="G92" s="66">
        <f t="shared" si="7"/>
        <v>94.193701835982296</v>
      </c>
      <c r="H92" s="66">
        <f t="shared" si="6"/>
        <v>87.816423627465255</v>
      </c>
      <c r="I92" s="67">
        <f t="shared" si="8"/>
        <v>-0.80629816401770427</v>
      </c>
    </row>
    <row r="93" s="26" customFormat="1" ht="16.5" customHeight="1">
      <c r="A93" s="83"/>
      <c r="B93" s="84"/>
      <c r="C93" s="138" t="s">
        <v>16</v>
      </c>
      <c r="D93" s="69">
        <v>7696335.5439999998</v>
      </c>
      <c r="E93" s="79">
        <v>7068548.5089400001</v>
      </c>
      <c r="F93" s="79">
        <v>6556019.9427899998</v>
      </c>
      <c r="G93" s="70">
        <f t="shared" si="7"/>
        <v>92.749168156633914</v>
      </c>
      <c r="H93" s="56">
        <f t="shared" si="6"/>
        <v>85.183655329334215</v>
      </c>
      <c r="I93" s="57">
        <f t="shared" si="8"/>
        <v>-2.2508318433660861</v>
      </c>
    </row>
    <row r="94" s="4" customFormat="1" ht="16.5" customHeight="1">
      <c r="A94" s="86"/>
      <c r="B94" s="87"/>
      <c r="C94" s="63" t="s">
        <v>34</v>
      </c>
      <c r="D94" s="69">
        <v>339070.50099999999</v>
      </c>
      <c r="E94" s="79">
        <v>309600.50099999999</v>
      </c>
      <c r="F94" s="79">
        <v>296626.35694000003</v>
      </c>
      <c r="G94" s="70">
        <f t="shared" si="7"/>
        <v>95.809391774853765</v>
      </c>
      <c r="H94" s="56">
        <f t="shared" si="6"/>
        <v>87.482206816923906</v>
      </c>
      <c r="I94" s="57">
        <f t="shared" si="8"/>
        <v>0.8093917748537649</v>
      </c>
    </row>
    <row r="95" s="4" customFormat="1" ht="27" customHeight="1">
      <c r="A95" s="86"/>
      <c r="B95" s="87"/>
      <c r="C95" s="63" t="s">
        <v>17</v>
      </c>
      <c r="D95" s="69">
        <v>1672414.6259999999</v>
      </c>
      <c r="E95" s="79">
        <v>1672414.6257100001</v>
      </c>
      <c r="F95" s="79">
        <v>1672414.6257100001</v>
      </c>
      <c r="G95" s="70">
        <f t="shared" si="7"/>
        <v>100</v>
      </c>
      <c r="H95" s="56">
        <f t="shared" si="6"/>
        <v>99.999999982659816</v>
      </c>
      <c r="I95" s="57">
        <f t="shared" si="8"/>
        <v>5</v>
      </c>
    </row>
    <row r="96" s="4" customFormat="1" ht="21" hidden="1" customHeight="1">
      <c r="A96" s="86"/>
      <c r="B96" s="87"/>
      <c r="C96" s="139" t="s">
        <v>18</v>
      </c>
      <c r="D96" s="140"/>
      <c r="E96" s="140"/>
      <c r="F96" s="140"/>
      <c r="G96" s="140" t="e">
        <f t="shared" si="7"/>
        <v>#DIV/0!</v>
      </c>
      <c r="H96" s="140" t="e">
        <f t="shared" si="6"/>
        <v>#DIV/0!</v>
      </c>
      <c r="I96" s="141" t="e">
        <f t="shared" si="8"/>
        <v>#DIV/0!</v>
      </c>
    </row>
    <row r="97" s="4" customFormat="1" ht="30" customHeight="1">
      <c r="A97" s="142" t="s">
        <v>84</v>
      </c>
      <c r="B97" s="143" t="s">
        <v>85</v>
      </c>
      <c r="C97" s="144" t="s">
        <v>86</v>
      </c>
      <c r="D97" s="145">
        <f>D98+D99+D100</f>
        <v>126233.875</v>
      </c>
      <c r="E97" s="146">
        <f>E98+E99+E100</f>
        <v>104386.65411999999</v>
      </c>
      <c r="F97" s="146">
        <f>F98+F99+F100</f>
        <v>99818.809740000012</v>
      </c>
      <c r="G97" s="145">
        <f t="shared" si="7"/>
        <v>95.624110746236852</v>
      </c>
      <c r="H97" s="145">
        <f t="shared" si="6"/>
        <v>79.074503369242223</v>
      </c>
      <c r="I97" s="147">
        <f t="shared" si="8"/>
        <v>0.62411074623685181</v>
      </c>
    </row>
    <row r="98" s="4" customFormat="1" ht="16.5" customHeight="1">
      <c r="A98" s="86"/>
      <c r="B98" s="87"/>
      <c r="C98" s="138" t="s">
        <v>16</v>
      </c>
      <c r="D98" s="120">
        <v>125885.575</v>
      </c>
      <c r="E98" s="79">
        <v>104067.39412</v>
      </c>
      <c r="F98" s="79">
        <v>99509.796660000007</v>
      </c>
      <c r="G98" s="121">
        <f t="shared" si="7"/>
        <v>95.620532734062095</v>
      </c>
      <c r="H98" s="64">
        <f t="shared" si="6"/>
        <v>79.047815176599869</v>
      </c>
      <c r="I98" s="148">
        <f t="shared" si="8"/>
        <v>0.62053273406209541</v>
      </c>
    </row>
    <row r="99" s="4" customFormat="1" ht="16.5" customHeight="1">
      <c r="A99" s="86"/>
      <c r="B99" s="87"/>
      <c r="C99" s="63" t="s">
        <v>34</v>
      </c>
      <c r="D99" s="82">
        <v>348.30000000000001</v>
      </c>
      <c r="E99" s="79">
        <v>319.25999999999999</v>
      </c>
      <c r="F99" s="79">
        <v>309.01308</v>
      </c>
      <c r="G99" s="70">
        <f t="shared" si="7"/>
        <v>96.790415335463265</v>
      </c>
      <c r="H99" s="56">
        <f t="shared" si="6"/>
        <v>88.720378983634802</v>
      </c>
      <c r="I99" s="57">
        <f t="shared" si="8"/>
        <v>1.7904153354632655</v>
      </c>
    </row>
    <row r="100" s="4" customFormat="1" ht="26.25" hidden="1" customHeight="1">
      <c r="A100" s="86"/>
      <c r="B100" s="87"/>
      <c r="C100" s="68" t="s">
        <v>17</v>
      </c>
      <c r="D100" s="56"/>
      <c r="E100" s="56"/>
      <c r="F100" s="56"/>
      <c r="G100" s="56" t="e">
        <f t="shared" si="7"/>
        <v>#DIV/0!</v>
      </c>
      <c r="H100" s="56" t="e">
        <f t="shared" si="6"/>
        <v>#DIV/0!</v>
      </c>
      <c r="I100" s="57" t="e">
        <f>G100-95</f>
        <v>#DIV/0!</v>
      </c>
    </row>
    <row r="101" s="4" customFormat="1" ht="44.25" customHeight="1">
      <c r="A101" s="142" t="s">
        <v>87</v>
      </c>
      <c r="B101" s="149" t="s">
        <v>88</v>
      </c>
      <c r="C101" s="65" t="s">
        <v>89</v>
      </c>
      <c r="D101" s="66">
        <f>D102+D103</f>
        <v>92882.641000000003</v>
      </c>
      <c r="E101" s="66">
        <f>E102+E103</f>
        <v>78094.348190000004</v>
      </c>
      <c r="F101" s="66">
        <f>F102+F103</f>
        <v>77200.201319999993</v>
      </c>
      <c r="G101" s="125">
        <f t="shared" si="7"/>
        <v>98.855042790261095</v>
      </c>
      <c r="H101" s="66">
        <f t="shared" si="6"/>
        <v>83.115855114412597</v>
      </c>
      <c r="I101" s="126">
        <f t="shared" si="8"/>
        <v>3.8550427902610949</v>
      </c>
    </row>
    <row r="102" s="26" customFormat="1" ht="18" customHeight="1">
      <c r="A102" s="86"/>
      <c r="B102" s="87"/>
      <c r="C102" s="68" t="s">
        <v>16</v>
      </c>
      <c r="D102" s="69">
        <v>92882.641000000003</v>
      </c>
      <c r="E102" s="31">
        <v>78094.348190000004</v>
      </c>
      <c r="F102" s="31">
        <v>77200.201319999993</v>
      </c>
      <c r="G102" s="70">
        <f t="shared" si="7"/>
        <v>98.855042790261095</v>
      </c>
      <c r="H102" s="56">
        <f t="shared" si="6"/>
        <v>83.115855114412597</v>
      </c>
      <c r="I102" s="57">
        <f t="shared" si="8"/>
        <v>3.8550427902610949</v>
      </c>
    </row>
    <row r="103" s="35" customFormat="1" ht="27" hidden="1" customHeight="1">
      <c r="A103" s="88"/>
      <c r="B103" s="89"/>
      <c r="C103" s="68" t="s">
        <v>17</v>
      </c>
      <c r="D103" s="56"/>
      <c r="E103" s="56"/>
      <c r="F103" s="56"/>
      <c r="G103" s="56" t="e">
        <f t="shared" si="7"/>
        <v>#DIV/0!</v>
      </c>
      <c r="H103" s="56" t="e">
        <f t="shared" si="6"/>
        <v>#DIV/0!</v>
      </c>
      <c r="I103" s="57" t="e">
        <f t="shared" si="8"/>
        <v>#DIV/0!</v>
      </c>
      <c r="J103" s="4"/>
    </row>
    <row r="104" s="4" customFormat="1" ht="44.25" customHeight="1">
      <c r="A104" s="19" t="s">
        <v>90</v>
      </c>
      <c r="B104" s="20" t="s">
        <v>91</v>
      </c>
      <c r="C104" s="76" t="s">
        <v>92</v>
      </c>
      <c r="D104" s="66">
        <f>D105+D106+D107</f>
        <v>963923.01800000004</v>
      </c>
      <c r="E104" s="66">
        <f>E105+E106+E107</f>
        <v>755058.28177999996</v>
      </c>
      <c r="F104" s="66">
        <f>F105+F106+F107</f>
        <v>750282.37445</v>
      </c>
      <c r="G104" s="125">
        <f t="shared" ref="G104:G164" si="9">F104/E104*100</f>
        <v>99.367478319853532</v>
      </c>
      <c r="H104" s="66">
        <f t="shared" si="6"/>
        <v>77.836337595374232</v>
      </c>
      <c r="I104" s="126">
        <f t="shared" si="8"/>
        <v>4.3674783198535323</v>
      </c>
    </row>
    <row r="105" s="26" customFormat="1" ht="17.25" customHeight="1">
      <c r="A105" s="83"/>
      <c r="B105" s="84"/>
      <c r="C105" s="63" t="s">
        <v>16</v>
      </c>
      <c r="D105" s="69">
        <v>568272.62800000003</v>
      </c>
      <c r="E105" s="79">
        <v>492022.28521</v>
      </c>
      <c r="F105" s="79">
        <v>487513.77000000002</v>
      </c>
      <c r="G105" s="70">
        <f t="shared" si="9"/>
        <v>99.08367662491635</v>
      </c>
      <c r="H105" s="56">
        <f t="shared" si="6"/>
        <v>85.788712315033408</v>
      </c>
      <c r="I105" s="57">
        <f t="shared" si="8"/>
        <v>4.0836766249163503</v>
      </c>
    </row>
    <row r="106" s="150" customFormat="1" ht="18" customHeight="1">
      <c r="A106" s="86"/>
      <c r="B106" s="87"/>
      <c r="C106" s="63" t="s">
        <v>34</v>
      </c>
      <c r="D106" s="69">
        <v>243294.79999999999</v>
      </c>
      <c r="E106" s="79">
        <v>128457.22205</v>
      </c>
      <c r="F106" s="79">
        <v>128189.83001999999</v>
      </c>
      <c r="G106" s="70">
        <f t="shared" si="9"/>
        <v>99.791843521342898</v>
      </c>
      <c r="H106" s="56">
        <f t="shared" si="6"/>
        <v>52.68909570611455</v>
      </c>
      <c r="I106" s="57">
        <f t="shared" ref="I106:I107" si="10">G106-95</f>
        <v>4.7918435213428978</v>
      </c>
    </row>
    <row r="107" s="35" customFormat="1" ht="28.5" customHeight="1">
      <c r="A107" s="88"/>
      <c r="B107" s="89"/>
      <c r="C107" s="63" t="s">
        <v>17</v>
      </c>
      <c r="D107" s="69">
        <v>152355.59</v>
      </c>
      <c r="E107" s="79">
        <v>134578.77452000001</v>
      </c>
      <c r="F107" s="79">
        <v>134578.77442999999</v>
      </c>
      <c r="G107" s="70">
        <f t="shared" si="9"/>
        <v>99.999999933124656</v>
      </c>
      <c r="H107" s="56">
        <f t="shared" si="6"/>
        <v>88.33202275676264</v>
      </c>
      <c r="I107" s="57">
        <f t="shared" si="10"/>
        <v>4.9999999331246556</v>
      </c>
      <c r="J107" s="4"/>
    </row>
    <row r="108" s="4" customFormat="1" ht="44.25" customHeight="1">
      <c r="A108" s="117" t="s">
        <v>93</v>
      </c>
      <c r="B108" s="76" t="s">
        <v>94</v>
      </c>
      <c r="C108" s="76" t="s">
        <v>95</v>
      </c>
      <c r="D108" s="66">
        <f>D109+D110+D111</f>
        <v>242540.76699999999</v>
      </c>
      <c r="E108" s="66">
        <f>E109+E110+E111</f>
        <v>210728.66236000002</v>
      </c>
      <c r="F108" s="66">
        <f>F109+F110+F111</f>
        <v>204422.12822999997</v>
      </c>
      <c r="G108" s="66">
        <f t="shared" si="9"/>
        <v>97.007272736716644</v>
      </c>
      <c r="H108" s="66">
        <f t="shared" ref="H108:H164" si="11">F108/D108*100</f>
        <v>84.283615805502905</v>
      </c>
      <c r="I108" s="67">
        <f t="shared" si="8"/>
        <v>2.0072727367166436</v>
      </c>
    </row>
    <row r="109" s="26" customFormat="1" ht="17.25" customHeight="1">
      <c r="A109" s="83"/>
      <c r="B109" s="84"/>
      <c r="C109" s="63" t="s">
        <v>16</v>
      </c>
      <c r="D109" s="69">
        <v>240890.66699999999</v>
      </c>
      <c r="E109" s="79">
        <v>209353.64936000001</v>
      </c>
      <c r="F109" s="79">
        <v>203047.59662999999</v>
      </c>
      <c r="G109" s="70">
        <f t="shared" si="9"/>
        <v>96.98784676107735</v>
      </c>
      <c r="H109" s="56">
        <f t="shared" si="11"/>
        <v>84.290354275120166</v>
      </c>
      <c r="I109" s="57">
        <f t="shared" si="8"/>
        <v>1.9878467610773498</v>
      </c>
    </row>
    <row r="110" s="26" customFormat="1" ht="17.25" customHeight="1">
      <c r="A110" s="86"/>
      <c r="B110" s="87"/>
      <c r="C110" s="68" t="s">
        <v>34</v>
      </c>
      <c r="D110" s="82">
        <v>202.19999999999999</v>
      </c>
      <c r="E110" s="79">
        <v>202.19999999999999</v>
      </c>
      <c r="F110" s="79">
        <v>202.00800000000001</v>
      </c>
      <c r="G110" s="70">
        <f t="shared" si="9"/>
        <v>99.905044510385764</v>
      </c>
      <c r="H110" s="56">
        <f t="shared" si="11"/>
        <v>99.905044510385764</v>
      </c>
      <c r="I110" s="57">
        <f t="shared" si="8"/>
        <v>4.9050445103857641</v>
      </c>
    </row>
    <row r="111" s="26" customFormat="1" ht="28.5" customHeight="1">
      <c r="A111" s="86"/>
      <c r="B111" s="87"/>
      <c r="C111" s="68" t="s">
        <v>17</v>
      </c>
      <c r="D111" s="69">
        <v>1447.9000000000001</v>
      </c>
      <c r="E111" s="79">
        <v>1172.8130000000001</v>
      </c>
      <c r="F111" s="79">
        <v>1172.5236</v>
      </c>
      <c r="G111" s="99">
        <f t="shared" si="9"/>
        <v>99.97532428443408</v>
      </c>
      <c r="H111" s="56">
        <f t="shared" si="11"/>
        <v>80.980979349402588</v>
      </c>
      <c r="I111" s="100">
        <f t="shared" si="8"/>
        <v>4.9753242844340804</v>
      </c>
    </row>
    <row r="112" s="71" customFormat="1" ht="21" hidden="1" customHeight="1">
      <c r="A112" s="88"/>
      <c r="B112" s="89"/>
      <c r="C112" s="90" t="s">
        <v>18</v>
      </c>
      <c r="D112" s="61"/>
      <c r="E112" s="61"/>
      <c r="F112" s="91"/>
      <c r="G112" s="56" t="e">
        <f t="shared" si="9"/>
        <v>#DIV/0!</v>
      </c>
      <c r="H112" s="91" t="e">
        <f t="shared" si="11"/>
        <v>#DIV/0!</v>
      </c>
      <c r="I112" s="106" t="e">
        <f t="shared" si="8"/>
        <v>#DIV/0!</v>
      </c>
    </row>
    <row r="113" s="4" customFormat="1" ht="30" customHeight="1">
      <c r="A113" s="117" t="s">
        <v>96</v>
      </c>
      <c r="B113" s="76" t="s">
        <v>97</v>
      </c>
      <c r="C113" s="76" t="s">
        <v>98</v>
      </c>
      <c r="D113" s="66">
        <f>D114+D115+D116</f>
        <v>892371.8280000001</v>
      </c>
      <c r="E113" s="66">
        <f>E114+E115+E116</f>
        <v>727699.17868999997</v>
      </c>
      <c r="F113" s="66">
        <f>F114+F115+F116</f>
        <v>726746.91642000002</v>
      </c>
      <c r="G113" s="66">
        <f t="shared" si="9"/>
        <v>99.869140669951804</v>
      </c>
      <c r="H113" s="66">
        <f t="shared" si="11"/>
        <v>81.439921523385422</v>
      </c>
      <c r="I113" s="67">
        <f t="shared" si="8"/>
        <v>4.8691406699518041</v>
      </c>
    </row>
    <row r="114" s="26" customFormat="1" ht="18" customHeight="1">
      <c r="A114" s="83"/>
      <c r="B114" s="84"/>
      <c r="C114" s="63" t="s">
        <v>16</v>
      </c>
      <c r="D114" s="69">
        <v>890563.52300000004</v>
      </c>
      <c r="E114" s="31">
        <v>726205.74213999999</v>
      </c>
      <c r="F114" s="31">
        <v>725253.47987000004</v>
      </c>
      <c r="G114" s="70">
        <f t="shared" si="9"/>
        <v>99.868871558741219</v>
      </c>
      <c r="H114" s="56">
        <f t="shared" si="11"/>
        <v>81.437591046495172</v>
      </c>
      <c r="I114" s="57">
        <f>G114-95</f>
        <v>4.868871558741219</v>
      </c>
    </row>
    <row r="115" s="35" customFormat="1" ht="16.899999999999999" hidden="1" customHeight="1">
      <c r="A115" s="86"/>
      <c r="B115" s="87"/>
      <c r="C115" s="63" t="s">
        <v>34</v>
      </c>
      <c r="D115" s="56"/>
      <c r="E115" s="151"/>
      <c r="F115" s="151"/>
      <c r="G115" s="56" t="e">
        <f t="shared" si="9"/>
        <v>#DIV/0!</v>
      </c>
      <c r="H115" s="152" t="e">
        <f t="shared" si="11"/>
        <v>#DIV/0!</v>
      </c>
      <c r="I115" s="57" t="e">
        <f t="shared" si="8"/>
        <v>#DIV/0!</v>
      </c>
    </row>
    <row r="116" s="4" customFormat="1" ht="27.75" customHeight="1">
      <c r="A116" s="88"/>
      <c r="B116" s="89"/>
      <c r="C116" s="63" t="s">
        <v>17</v>
      </c>
      <c r="D116" s="69">
        <v>1808.3050000000001</v>
      </c>
      <c r="E116" s="31">
        <v>1493.4365499999999</v>
      </c>
      <c r="F116" s="31">
        <v>1493.4365499999999</v>
      </c>
      <c r="G116" s="70">
        <f t="shared" si="9"/>
        <v>100</v>
      </c>
      <c r="H116" s="56">
        <f t="shared" si="11"/>
        <v>82.587646995390713</v>
      </c>
      <c r="I116" s="57">
        <f t="shared" si="8"/>
        <v>5</v>
      </c>
    </row>
    <row r="117" s="4" customFormat="1" ht="44.25" customHeight="1">
      <c r="A117" s="117" t="s">
        <v>99</v>
      </c>
      <c r="B117" s="76" t="s">
        <v>100</v>
      </c>
      <c r="C117" s="76" t="s">
        <v>101</v>
      </c>
      <c r="D117" s="66">
        <f>D118+D119+D120</f>
        <v>1374521.29</v>
      </c>
      <c r="E117" s="66">
        <f>E118+E119+E120</f>
        <v>1164495.96499</v>
      </c>
      <c r="F117" s="66">
        <f>F118+F119+F120</f>
        <v>1161906.8869999999</v>
      </c>
      <c r="G117" s="66">
        <f t="shared" si="9"/>
        <v>99.77766535326532</v>
      </c>
      <c r="H117" s="66">
        <f t="shared" si="11"/>
        <v>84.531749013505632</v>
      </c>
      <c r="I117" s="67">
        <f t="shared" si="8"/>
        <v>4.7776653532653199</v>
      </c>
    </row>
    <row r="118" s="26" customFormat="1" ht="18" customHeight="1">
      <c r="A118" s="83"/>
      <c r="B118" s="84"/>
      <c r="C118" s="63" t="s">
        <v>16</v>
      </c>
      <c r="D118" s="69">
        <v>1340177.0120000001</v>
      </c>
      <c r="E118" s="79">
        <v>1134890.44649</v>
      </c>
      <c r="F118" s="79">
        <v>1132375.1797</v>
      </c>
      <c r="G118" s="70">
        <f t="shared" si="9"/>
        <v>99.778369198738147</v>
      </c>
      <c r="H118" s="56">
        <f t="shared" si="11"/>
        <v>84.494448834793161</v>
      </c>
      <c r="I118" s="57">
        <f t="shared" si="8"/>
        <v>4.7783691987381474</v>
      </c>
    </row>
    <row r="119" s="153" customFormat="1" ht="17.25" customHeight="1">
      <c r="A119" s="86"/>
      <c r="B119" s="87"/>
      <c r="C119" s="63" t="s">
        <v>34</v>
      </c>
      <c r="D119" s="82">
        <v>351.19999999999999</v>
      </c>
      <c r="E119" s="79">
        <v>351.19999999999999</v>
      </c>
      <c r="F119" s="79">
        <v>351.19999999999999</v>
      </c>
      <c r="G119" s="70">
        <f t="shared" si="9"/>
        <v>100</v>
      </c>
      <c r="H119" s="56">
        <f t="shared" si="11"/>
        <v>100</v>
      </c>
      <c r="I119" s="57">
        <f t="shared" si="8"/>
        <v>5</v>
      </c>
      <c r="J119" s="2"/>
    </row>
    <row r="120" s="4" customFormat="1" ht="27" customHeight="1">
      <c r="A120" s="86"/>
      <c r="B120" s="87"/>
      <c r="C120" s="63" t="s">
        <v>17</v>
      </c>
      <c r="D120" s="69">
        <v>33993.078000000001</v>
      </c>
      <c r="E120" s="79">
        <v>29254.318500000001</v>
      </c>
      <c r="F120" s="79">
        <v>29180.507300000001</v>
      </c>
      <c r="G120" s="70">
        <f t="shared" si="9"/>
        <v>99.747691268213956</v>
      </c>
      <c r="H120" s="56">
        <f t="shared" si="11"/>
        <v>85.842497993267912</v>
      </c>
      <c r="I120" s="57">
        <f t="shared" si="8"/>
        <v>4.7476912682139556</v>
      </c>
    </row>
    <row r="121" s="4" customFormat="1" ht="21" hidden="1" customHeight="1">
      <c r="A121" s="88"/>
      <c r="B121" s="89"/>
      <c r="C121" s="154" t="s">
        <v>18</v>
      </c>
      <c r="D121" s="91"/>
      <c r="E121" s="91"/>
      <c r="F121" s="91"/>
      <c r="G121" s="91" t="e">
        <f t="shared" si="9"/>
        <v>#DIV/0!</v>
      </c>
      <c r="H121" s="91" t="e">
        <f t="shared" si="11"/>
        <v>#DIV/0!</v>
      </c>
      <c r="I121" s="106" t="e">
        <f t="shared" si="8"/>
        <v>#DIV/0!</v>
      </c>
      <c r="J121" s="54"/>
    </row>
    <row r="122" s="4" customFormat="1" ht="30" customHeight="1">
      <c r="A122" s="117" t="s">
        <v>102</v>
      </c>
      <c r="B122" s="76" t="s">
        <v>103</v>
      </c>
      <c r="C122" s="76" t="s">
        <v>104</v>
      </c>
      <c r="D122" s="66">
        <f>D123</f>
        <v>60089.599999999999</v>
      </c>
      <c r="E122" s="66">
        <f>E123</f>
        <v>50955.599999999999</v>
      </c>
      <c r="F122" s="66">
        <f>F123</f>
        <v>47133.943590000003</v>
      </c>
      <c r="G122" s="66">
        <f t="shared" si="9"/>
        <v>92.500026670277663</v>
      </c>
      <c r="H122" s="66">
        <f t="shared" si="11"/>
        <v>78.439436424938762</v>
      </c>
      <c r="I122" s="67">
        <f t="shared" si="8"/>
        <v>-2.4999733297223372</v>
      </c>
    </row>
    <row r="123" s="26" customFormat="1" ht="18" customHeight="1">
      <c r="A123" s="83"/>
      <c r="B123" s="84"/>
      <c r="C123" s="63" t="s">
        <v>16</v>
      </c>
      <c r="D123" s="69">
        <v>60089.599999999999</v>
      </c>
      <c r="E123" s="31">
        <v>50955.599999999999</v>
      </c>
      <c r="F123" s="31">
        <v>47133.943590000003</v>
      </c>
      <c r="G123" s="70">
        <f t="shared" si="9"/>
        <v>92.500026670277663</v>
      </c>
      <c r="H123" s="56">
        <f t="shared" si="11"/>
        <v>78.439436424938762</v>
      </c>
      <c r="I123" s="57">
        <f t="shared" si="8"/>
        <v>-2.4999733297223372</v>
      </c>
    </row>
    <row r="124" s="71" customFormat="1" ht="28.899999999999999" hidden="1" customHeight="1">
      <c r="A124" s="88"/>
      <c r="B124" s="89"/>
      <c r="C124" s="63" t="s">
        <v>17</v>
      </c>
      <c r="D124" s="56">
        <v>0</v>
      </c>
      <c r="E124" s="56">
        <v>0</v>
      </c>
      <c r="F124" s="56">
        <v>0</v>
      </c>
      <c r="G124" s="56" t="e">
        <f t="shared" si="9"/>
        <v>#DIV/0!</v>
      </c>
      <c r="H124" s="152" t="e">
        <f t="shared" si="11"/>
        <v>#DIV/0!</v>
      </c>
      <c r="I124" s="155" t="e">
        <f t="shared" si="8"/>
        <v>#DIV/0!</v>
      </c>
    </row>
    <row r="125" s="4" customFormat="1" ht="30" hidden="1" customHeight="1">
      <c r="A125" s="117" t="s">
        <v>105</v>
      </c>
      <c r="B125" s="76" t="s">
        <v>106</v>
      </c>
      <c r="C125" s="76" t="s">
        <v>107</v>
      </c>
      <c r="D125" s="66">
        <f>D126</f>
        <v>0</v>
      </c>
      <c r="E125" s="66">
        <f>E126</f>
        <v>0</v>
      </c>
      <c r="F125" s="66">
        <f>F126</f>
        <v>0</v>
      </c>
      <c r="G125" s="66"/>
      <c r="H125" s="66"/>
      <c r="I125" s="67">
        <f t="shared" si="8"/>
        <v>-95</v>
      </c>
    </row>
    <row r="126" s="26" customFormat="1" ht="18" hidden="1" customHeight="1">
      <c r="A126" s="156"/>
      <c r="B126" s="157"/>
      <c r="C126" s="68" t="s">
        <v>16</v>
      </c>
      <c r="D126" s="56">
        <v>0</v>
      </c>
      <c r="E126" s="56">
        <v>0</v>
      </c>
      <c r="F126" s="56">
        <v>0</v>
      </c>
      <c r="G126" s="56"/>
      <c r="H126" s="56"/>
      <c r="I126" s="57">
        <f t="shared" si="8"/>
        <v>-95</v>
      </c>
    </row>
    <row r="127" s="4" customFormat="1" ht="24.75" customHeight="1">
      <c r="A127" s="117" t="s">
        <v>108</v>
      </c>
      <c r="B127" s="76" t="s">
        <v>109</v>
      </c>
      <c r="C127" s="76" t="s">
        <v>110</v>
      </c>
      <c r="D127" s="66">
        <f>D128+D129</f>
        <v>260223.10000000001</v>
      </c>
      <c r="E127" s="66">
        <f>E128+E129</f>
        <v>217961.97</v>
      </c>
      <c r="F127" s="66">
        <f>F128+F129</f>
        <v>179342.67271000001</v>
      </c>
      <c r="G127" s="66">
        <f t="shared" si="9"/>
        <v>82.281635053124177</v>
      </c>
      <c r="H127" s="66">
        <f t="shared" si="11"/>
        <v>68.91881339896419</v>
      </c>
      <c r="I127" s="67">
        <f t="shared" si="8"/>
        <v>-12.718364946875823</v>
      </c>
    </row>
    <row r="128" s="26" customFormat="1" ht="18" customHeight="1">
      <c r="A128" s="83"/>
      <c r="B128" s="84"/>
      <c r="C128" s="68" t="s">
        <v>16</v>
      </c>
      <c r="D128" s="82">
        <v>260223.10000000001</v>
      </c>
      <c r="E128" s="31">
        <v>217961.97</v>
      </c>
      <c r="F128" s="31">
        <v>179342.67271000001</v>
      </c>
      <c r="G128" s="70">
        <f t="shared" si="9"/>
        <v>82.281635053124177</v>
      </c>
      <c r="H128" s="56">
        <f t="shared" si="11"/>
        <v>68.91881339896419</v>
      </c>
      <c r="I128" s="57">
        <f t="shared" si="8"/>
        <v>-12.718364946875823</v>
      </c>
    </row>
    <row r="129" s="71" customFormat="1" ht="27" hidden="1" customHeight="1">
      <c r="A129" s="88"/>
      <c r="B129" s="89"/>
      <c r="C129" s="68" t="s">
        <v>17</v>
      </c>
      <c r="D129" s="56">
        <v>0</v>
      </c>
      <c r="E129" s="56">
        <v>0</v>
      </c>
      <c r="F129" s="56">
        <v>0</v>
      </c>
      <c r="G129" s="56" t="e">
        <f t="shared" si="9"/>
        <v>#DIV/0!</v>
      </c>
      <c r="H129" s="152" t="e">
        <f t="shared" si="11"/>
        <v>#DIV/0!</v>
      </c>
      <c r="I129" s="155" t="e">
        <f t="shared" si="8"/>
        <v>#DIV/0!</v>
      </c>
    </row>
    <row r="130" s="4" customFormat="1" ht="44.25" customHeight="1">
      <c r="A130" s="117" t="s">
        <v>111</v>
      </c>
      <c r="B130" s="76" t="s">
        <v>112</v>
      </c>
      <c r="C130" s="76" t="s">
        <v>113</v>
      </c>
      <c r="D130" s="66">
        <f>D131+D132+D133</f>
        <v>2861974.676</v>
      </c>
      <c r="E130" s="66">
        <f>E131+E132+E133</f>
        <v>2470292.56115</v>
      </c>
      <c r="F130" s="66">
        <f>F131+F132+F133</f>
        <v>2295966.6575600002</v>
      </c>
      <c r="G130" s="122">
        <f t="shared" si="9"/>
        <v>92.943106969125736</v>
      </c>
      <c r="H130" s="66">
        <f t="shared" si="11"/>
        <v>80.223164684634</v>
      </c>
      <c r="I130" s="123">
        <f>G130-95</f>
        <v>-2.0568930308742637</v>
      </c>
    </row>
    <row r="131" s="26" customFormat="1" ht="17.449999999999999" customHeight="1">
      <c r="A131" s="83"/>
      <c r="B131" s="84"/>
      <c r="C131" s="63" t="s">
        <v>16</v>
      </c>
      <c r="D131" s="97">
        <v>1898796.95</v>
      </c>
      <c r="E131" s="79">
        <v>1705752.11888</v>
      </c>
      <c r="F131" s="79">
        <v>1545009.33916</v>
      </c>
      <c r="G131" s="158">
        <f t="shared" si="9"/>
        <v>90.576427961552582</v>
      </c>
      <c r="H131" s="56">
        <f t="shared" si="11"/>
        <v>81.367801815776048</v>
      </c>
      <c r="I131" s="57">
        <f t="shared" si="8"/>
        <v>-4.4235720384474178</v>
      </c>
    </row>
    <row r="132" s="4" customFormat="1" ht="17.449999999999999" customHeight="1">
      <c r="A132" s="86"/>
      <c r="B132" s="87"/>
      <c r="C132" s="29" t="s">
        <v>34</v>
      </c>
      <c r="D132" s="31">
        <v>507881.38799999998</v>
      </c>
      <c r="E132" s="31">
        <v>503102.10736000002</v>
      </c>
      <c r="F132" s="31">
        <v>492521.78706</v>
      </c>
      <c r="G132" s="33">
        <f t="shared" si="9"/>
        <v>97.896983505889153</v>
      </c>
      <c r="H132" s="70">
        <f t="shared" si="11"/>
        <v>96.975750381307535</v>
      </c>
      <c r="I132" s="57">
        <f t="shared" si="8"/>
        <v>2.8969835058891533</v>
      </c>
    </row>
    <row r="133" s="4" customFormat="1" ht="27" customHeight="1">
      <c r="A133" s="86"/>
      <c r="B133" s="87"/>
      <c r="C133" s="29" t="s">
        <v>17</v>
      </c>
      <c r="D133" s="31">
        <v>455296.33799999999</v>
      </c>
      <c r="E133" s="31">
        <v>261438.33491000001</v>
      </c>
      <c r="F133" s="31">
        <v>258435.53133999999</v>
      </c>
      <c r="G133" s="33">
        <f t="shared" si="9"/>
        <v>98.851429507828783</v>
      </c>
      <c r="H133" s="70">
        <f t="shared" si="11"/>
        <v>56.762049190916173</v>
      </c>
      <c r="I133" s="57">
        <f t="shared" ref="I133:I156" si="12">G133-95</f>
        <v>3.851429507828783</v>
      </c>
    </row>
    <row r="134" s="4" customFormat="1" ht="21" customHeight="1">
      <c r="A134" s="88"/>
      <c r="B134" s="89"/>
      <c r="C134" s="41" t="s">
        <v>18</v>
      </c>
      <c r="D134" s="115">
        <v>2374313.5529999998</v>
      </c>
      <c r="E134" s="43">
        <v>2025026.02464</v>
      </c>
      <c r="F134" s="43">
        <v>1862252.9743300001</v>
      </c>
      <c r="G134" s="43">
        <f t="shared" si="9"/>
        <v>91.961927978731197</v>
      </c>
      <c r="H134" s="105">
        <f t="shared" si="11"/>
        <v>78.433321158319657</v>
      </c>
      <c r="I134" s="106">
        <f t="shared" si="12"/>
        <v>-3.0380720212688033</v>
      </c>
      <c r="J134" s="54"/>
    </row>
    <row r="135" s="4" customFormat="1" ht="44.25" customHeight="1">
      <c r="A135" s="19" t="s">
        <v>114</v>
      </c>
      <c r="B135" s="20" t="s">
        <v>115</v>
      </c>
      <c r="C135" s="21" t="s">
        <v>116</v>
      </c>
      <c r="D135" s="22">
        <f>D136+D137</f>
        <v>158988.99000000002</v>
      </c>
      <c r="E135" s="22">
        <f>E136+E137</f>
        <v>147735.9051</v>
      </c>
      <c r="F135" s="22">
        <f>F136+F137</f>
        <v>134006.79643000002</v>
      </c>
      <c r="G135" s="22">
        <f t="shared" si="9"/>
        <v>90.706992548150708</v>
      </c>
      <c r="H135" s="159">
        <f t="shared" si="11"/>
        <v>84.286840510151052</v>
      </c>
      <c r="I135" s="160">
        <f t="shared" si="12"/>
        <v>-4.2930074518492916</v>
      </c>
    </row>
    <row r="136" s="26" customFormat="1" ht="18" customHeight="1">
      <c r="A136" s="27"/>
      <c r="B136" s="28"/>
      <c r="C136" s="29" t="s">
        <v>16</v>
      </c>
      <c r="D136" s="31">
        <v>155627.57500000001</v>
      </c>
      <c r="E136" s="31">
        <v>144374.48996000001</v>
      </c>
      <c r="F136" s="31">
        <v>130645.38129</v>
      </c>
      <c r="G136" s="33">
        <f t="shared" si="9"/>
        <v>90.490627067286084</v>
      </c>
      <c r="H136" s="70">
        <f t="shared" si="11"/>
        <v>83.947450373110286</v>
      </c>
      <c r="I136" s="57">
        <f t="shared" si="12"/>
        <v>-4.5093729327139158</v>
      </c>
    </row>
    <row r="137" s="26" customFormat="1" ht="28.5" customHeight="1">
      <c r="A137" s="36"/>
      <c r="B137" s="37"/>
      <c r="C137" s="63" t="s">
        <v>17</v>
      </c>
      <c r="D137" s="120">
        <v>3361.415</v>
      </c>
      <c r="E137" s="79">
        <v>3361.4151400000001</v>
      </c>
      <c r="F137" s="79">
        <v>3361.4151400000001</v>
      </c>
      <c r="G137" s="121">
        <f t="shared" si="9"/>
        <v>100</v>
      </c>
      <c r="H137" s="56">
        <f t="shared" si="11"/>
        <v>100.00000416491271</v>
      </c>
      <c r="I137" s="57">
        <f t="shared" si="12"/>
        <v>5</v>
      </c>
    </row>
    <row r="138" s="26" customFormat="1" ht="21" hidden="1" customHeight="1">
      <c r="A138" s="39"/>
      <c r="B138" s="40"/>
      <c r="C138" s="154" t="s">
        <v>18</v>
      </c>
      <c r="D138" s="61"/>
      <c r="E138" s="61"/>
      <c r="F138" s="91"/>
      <c r="G138" s="91"/>
      <c r="H138" s="91"/>
      <c r="I138" s="106"/>
    </row>
    <row r="139" s="35" customFormat="1" ht="18" hidden="1" customHeight="1">
      <c r="A139" s="88" t="s">
        <v>117</v>
      </c>
      <c r="B139" s="161"/>
      <c r="C139" s="157"/>
      <c r="D139" s="162">
        <v>0</v>
      </c>
      <c r="E139" s="162" t="s">
        <v>118</v>
      </c>
      <c r="F139" s="162" t="s">
        <v>118</v>
      </c>
      <c r="G139" s="56" t="e">
        <f t="shared" si="9"/>
        <v>#VALUE!</v>
      </c>
      <c r="H139" s="56"/>
      <c r="I139" s="57"/>
    </row>
    <row r="140" s="35" customFormat="1" ht="27.75" hidden="1" customHeight="1">
      <c r="A140" s="86" t="s">
        <v>119</v>
      </c>
      <c r="B140" s="163"/>
      <c r="C140" s="84"/>
      <c r="D140" s="164">
        <v>0</v>
      </c>
      <c r="E140" s="164">
        <v>0</v>
      </c>
      <c r="F140" s="164">
        <v>0</v>
      </c>
      <c r="G140" s="58" t="e">
        <f t="shared" si="9"/>
        <v>#DIV/0!</v>
      </c>
      <c r="H140" s="58"/>
      <c r="I140" s="165"/>
    </row>
    <row r="141" s="7" customFormat="1" ht="26.25" customHeight="1">
      <c r="A141" s="166" t="s">
        <v>120</v>
      </c>
      <c r="B141" s="167"/>
      <c r="C141" s="167"/>
      <c r="D141" s="168">
        <f>D144+D145+D146</f>
        <v>59493102.121000007</v>
      </c>
      <c r="E141" s="168">
        <f>E144+E145+E146</f>
        <v>50296718.875509992</v>
      </c>
      <c r="F141" s="168">
        <f>F144+F145+F146</f>
        <v>48144616.489519998</v>
      </c>
      <c r="G141" s="168">
        <f t="shared" si="9"/>
        <v>95.721187317771779</v>
      </c>
      <c r="H141" s="168">
        <f t="shared" si="11"/>
        <v>80.924703491845335</v>
      </c>
      <c r="I141" s="169">
        <f t="shared" si="12"/>
        <v>0.72118731777177914</v>
      </c>
      <c r="J141" s="25"/>
    </row>
    <row r="142" s="7" customFormat="1" ht="36.75" hidden="1" customHeight="1">
      <c r="A142" s="170" t="s">
        <v>121</v>
      </c>
      <c r="B142" s="170"/>
      <c r="C142" s="170"/>
      <c r="D142" s="171">
        <f>D144+D145+D147</f>
        <v>57030605.735000014</v>
      </c>
      <c r="E142" s="172">
        <f>E144+E145+E147</f>
        <v>50296718.875509992</v>
      </c>
      <c r="F142" s="173">
        <f>F144+F145+F147</f>
        <v>48144616.489519998</v>
      </c>
      <c r="G142" s="174">
        <f t="shared" si="9"/>
        <v>95.721187317771779</v>
      </c>
      <c r="H142" s="174">
        <f t="shared" si="11"/>
        <v>84.418911335485546</v>
      </c>
      <c r="I142" s="175">
        <f t="shared" si="12"/>
        <v>0.72118731777177914</v>
      </c>
      <c r="J142" s="25"/>
    </row>
    <row r="143" s="7" customFormat="1" ht="15.75" customHeight="1">
      <c r="A143" s="176"/>
      <c r="B143" s="176"/>
      <c r="C143" s="76" t="s">
        <v>122</v>
      </c>
      <c r="D143" s="66"/>
      <c r="E143" s="177"/>
      <c r="F143" s="177"/>
      <c r="G143" s="56"/>
      <c r="H143" s="56"/>
      <c r="I143" s="57"/>
    </row>
    <row r="144" s="7" customFormat="1" ht="20.25" customHeight="1">
      <c r="A144" s="176"/>
      <c r="B144" s="176"/>
      <c r="C144" s="76" t="s">
        <v>16</v>
      </c>
      <c r="D144" s="66">
        <f>D7+D11+D23+D30+D35+D39+D44+D48+D52+D56+D60+D64+D68+D72+D76+D81+D86+D98+D93+D102+D105+D109+D114+D118+D123+D126+D128+D131+D136</f>
        <v>33827685.614000008</v>
      </c>
      <c r="E144" s="66">
        <f>E7+E11+E23+E30+E35+E39+E44+E48+E52+E56+E60+E64+E68+E72+E76+E81+E86+E93+E98+E102+E105+E109+E114+E118+E123+E126+E128+E131+E136</f>
        <v>28301200.050019998</v>
      </c>
      <c r="F144" s="66">
        <f>F7+F11+F23+F30+F35+F39+F44+F48+F52+F56+F60+F64+F68+F72+F76+F81+F86+F93+F98+F102+F105+F109+F114+F118+F123+F126+F128+F131+F136</f>
        <v>26535802.867409997</v>
      </c>
      <c r="G144" s="162">
        <f t="shared" si="9"/>
        <v>93.762111926385415</v>
      </c>
      <c r="H144" s="162">
        <f t="shared" si="11"/>
        <v>78.444038915945896</v>
      </c>
      <c r="I144" s="160">
        <f t="shared" si="12"/>
        <v>-1.2378880736145845</v>
      </c>
    </row>
    <row r="145" s="7" customFormat="1" ht="20.25" customHeight="1">
      <c r="A145" s="176"/>
      <c r="B145" s="176"/>
      <c r="C145" s="76" t="s">
        <v>34</v>
      </c>
      <c r="D145" s="66">
        <f>D27+D31+D40+D45+D49+D53+D57+D61+D65+D69+D73+D77+D87+D94+D106+D110+D132+D99+D119</f>
        <v>15568617.872000001</v>
      </c>
      <c r="E145" s="66">
        <f>E27+E31+E40+E45+E49+E53+E57+E61+E65+E69+E73+E77+E87+E94+E106+E110+E132+E99+E119</f>
        <v>13416884.749520002</v>
      </c>
      <c r="F145" s="66">
        <f>F27+F31+F40+F45+F49+F53+F57+F61+F65+F69+F73+F77+F87+F94+F106+F110+F132+F99+F119</f>
        <v>13377867.574299999</v>
      </c>
      <c r="G145" s="162">
        <f t="shared" si="9"/>
        <v>99.709193483074387</v>
      </c>
      <c r="H145" s="162">
        <f t="shared" si="11"/>
        <v>85.928421419861266</v>
      </c>
      <c r="I145" s="160">
        <f t="shared" si="12"/>
        <v>4.7091934830743867</v>
      </c>
    </row>
    <row r="146" s="7" customFormat="1" ht="30" customHeight="1">
      <c r="A146" s="176"/>
      <c r="B146" s="176"/>
      <c r="C146" s="76" t="s">
        <v>17</v>
      </c>
      <c r="D146" s="66">
        <f>D8+D32+D36+D41+D46+D50+D54+D58+D62+D66+D70+D74+D78+D82+D88+D95+D111+D116+D120+D129+D133+D137+D139+D107+D28+D21+D25+D100+D103</f>
        <v>10096798.635</v>
      </c>
      <c r="E146" s="66">
        <f>E8+E32+E36+E41+E46+E50+E54+E58+E62+E66+E70+E74+E78+E82+E88+E95+E111+E116+E120+E129+E133+E137+E107+E28+E21+E25+E100+E103</f>
        <v>8578634.0759699978</v>
      </c>
      <c r="F146" s="66">
        <f>F8+F32+F36+F41+F46+F50+F54+F58+F62+F66+F70+F74+F78+F82+F88+F95+F111+F116+F120+F129+F133+F137+F107+F28+F21+F25+F100+F103</f>
        <v>8230946.0478100004</v>
      </c>
      <c r="G146" s="162">
        <f t="shared" si="9"/>
        <v>95.947046754984896</v>
      </c>
      <c r="H146" s="162">
        <f t="shared" si="11"/>
        <v>81.520354573358304</v>
      </c>
      <c r="I146" s="160">
        <f t="shared" si="12"/>
        <v>0.94704675498489621</v>
      </c>
    </row>
    <row r="147" s="178" customFormat="1" ht="56.25" hidden="1" customHeight="1">
      <c r="A147" s="179"/>
      <c r="B147" s="179"/>
      <c r="C147" s="180" t="s">
        <v>123</v>
      </c>
      <c r="D147" s="110">
        <f>D146-2462496.38599999</f>
        <v>7634302.2490000091</v>
      </c>
      <c r="E147" s="181">
        <f>E146</f>
        <v>8578634.0759699978</v>
      </c>
      <c r="F147" s="181">
        <f>F146</f>
        <v>8230946.0478100004</v>
      </c>
      <c r="G147" s="182">
        <f t="shared" si="9"/>
        <v>95.947046754984896</v>
      </c>
      <c r="H147" s="182">
        <f t="shared" si="11"/>
        <v>107.81530229417029</v>
      </c>
      <c r="I147" s="183">
        <f t="shared" si="12"/>
        <v>0.94704675498489621</v>
      </c>
    </row>
    <row r="148" s="7" customFormat="1" ht="26.25" customHeight="1">
      <c r="A148" s="184" t="s">
        <v>124</v>
      </c>
      <c r="B148" s="185"/>
      <c r="C148" s="186"/>
      <c r="D148" s="187">
        <f>D151+D152+D153</f>
        <v>59548565.374000005</v>
      </c>
      <c r="E148" s="187">
        <f>E151+E152+E153</f>
        <v>50296824.175510004</v>
      </c>
      <c r="F148" s="187">
        <f>F151+F152+F153</f>
        <v>48144721.789519995</v>
      </c>
      <c r="G148" s="187">
        <f t="shared" si="9"/>
        <v>95.721196275772243</v>
      </c>
      <c r="H148" s="187">
        <f t="shared" si="11"/>
        <v>80.849507435053781</v>
      </c>
      <c r="I148" s="188">
        <f t="shared" si="12"/>
        <v>0.72119627577224321</v>
      </c>
    </row>
    <row r="149" s="7" customFormat="1" ht="36.75" hidden="1" customHeight="1">
      <c r="A149" s="189" t="s">
        <v>125</v>
      </c>
      <c r="B149" s="189"/>
      <c r="C149" s="189"/>
      <c r="D149" s="190">
        <f>D151+D152+D154</f>
        <v>57086068.98800002</v>
      </c>
      <c r="E149" s="191">
        <f>E151+E152+E154</f>
        <v>50296824.175510004</v>
      </c>
      <c r="F149" s="192">
        <f>F151+F152+F154</f>
        <v>48144721.789519995</v>
      </c>
      <c r="G149" s="193">
        <f t="shared" si="9"/>
        <v>95.721196275772243</v>
      </c>
      <c r="H149" s="193">
        <f t="shared" si="11"/>
        <v>84.337076703670775</v>
      </c>
      <c r="I149" s="194">
        <f t="shared" si="12"/>
        <v>0.72119627577224321</v>
      </c>
    </row>
    <row r="150" s="7" customFormat="1" ht="15.75" customHeight="1">
      <c r="A150" s="195"/>
      <c r="B150" s="195"/>
      <c r="C150" s="196" t="s">
        <v>122</v>
      </c>
      <c r="D150" s="197"/>
      <c r="E150" s="198"/>
      <c r="F150" s="198"/>
      <c r="G150" s="56"/>
      <c r="H150" s="56"/>
      <c r="I150" s="57"/>
    </row>
    <row r="151" s="7" customFormat="1" ht="30.75" customHeight="1">
      <c r="A151" s="195"/>
      <c r="B151" s="195"/>
      <c r="C151" s="199" t="s">
        <v>126</v>
      </c>
      <c r="D151" s="200">
        <f>D144+D18</f>
        <v>33883148.867000006</v>
      </c>
      <c r="E151" s="200">
        <f>E144+E18</f>
        <v>28301305.350019999</v>
      </c>
      <c r="F151" s="200">
        <f>F144+F18</f>
        <v>26535908.167409997</v>
      </c>
      <c r="G151" s="200">
        <f t="shared" si="9"/>
        <v>93.76213513554859</v>
      </c>
      <c r="H151" s="200">
        <f t="shared" si="11"/>
        <v>78.315944812479501</v>
      </c>
      <c r="I151" s="201">
        <f t="shared" si="12"/>
        <v>-1.2378648644514101</v>
      </c>
    </row>
    <row r="152" s="7" customFormat="1" ht="20.25" customHeight="1">
      <c r="A152" s="195"/>
      <c r="B152" s="195"/>
      <c r="C152" s="199" t="s">
        <v>34</v>
      </c>
      <c r="D152" s="200">
        <f t="shared" ref="D152:D153" si="13">D145</f>
        <v>15568617.872000001</v>
      </c>
      <c r="E152" s="200">
        <f t="shared" ref="E152:E153" si="14">E145</f>
        <v>13416884.749520002</v>
      </c>
      <c r="F152" s="200">
        <f t="shared" ref="D152:F154" si="15">F145</f>
        <v>13377867.574299999</v>
      </c>
      <c r="G152" s="200">
        <f t="shared" si="9"/>
        <v>99.709193483074387</v>
      </c>
      <c r="H152" s="200">
        <f t="shared" si="11"/>
        <v>85.928421419861266</v>
      </c>
      <c r="I152" s="201">
        <f t="shared" si="12"/>
        <v>4.7091934830743867</v>
      </c>
    </row>
    <row r="153" s="7" customFormat="1" ht="31.5" customHeight="1">
      <c r="A153" s="195"/>
      <c r="B153" s="195"/>
      <c r="C153" s="199" t="s">
        <v>17</v>
      </c>
      <c r="D153" s="200">
        <f t="shared" si="13"/>
        <v>10096798.635</v>
      </c>
      <c r="E153" s="200">
        <f t="shared" si="14"/>
        <v>8578634.0759699978</v>
      </c>
      <c r="F153" s="200">
        <f t="shared" si="15"/>
        <v>8230946.0478100004</v>
      </c>
      <c r="G153" s="200">
        <f t="shared" si="9"/>
        <v>95.947046754984896</v>
      </c>
      <c r="H153" s="200">
        <f t="shared" si="11"/>
        <v>81.520354573358304</v>
      </c>
      <c r="I153" s="201">
        <f t="shared" si="12"/>
        <v>0.94704675498489621</v>
      </c>
    </row>
    <row r="154" s="7" customFormat="1" ht="56.25" hidden="1" customHeight="1">
      <c r="A154" s="195"/>
      <c r="B154" s="195"/>
      <c r="C154" s="199" t="s">
        <v>123</v>
      </c>
      <c r="D154" s="202">
        <f t="shared" si="15"/>
        <v>7634302.2490000091</v>
      </c>
      <c r="E154" s="203">
        <f t="shared" si="15"/>
        <v>8578634.0759699978</v>
      </c>
      <c r="F154" s="203">
        <f t="shared" si="15"/>
        <v>8230946.0478100004</v>
      </c>
      <c r="G154" s="200">
        <f t="shared" si="9"/>
        <v>95.947046754984896</v>
      </c>
      <c r="H154" s="200">
        <f t="shared" si="11"/>
        <v>107.81530229417029</v>
      </c>
      <c r="I154" s="204">
        <f t="shared" si="12"/>
        <v>0.94704675498489621</v>
      </c>
    </row>
    <row r="155" s="4" customFormat="1" ht="21.75" customHeight="1">
      <c r="A155" s="205"/>
      <c r="B155" s="205"/>
      <c r="C155" s="206" t="s">
        <v>18</v>
      </c>
      <c r="D155" s="207">
        <f>D9+D33+D42+D79+D83+D90+D112+D121+D134+D138+D37+D96</f>
        <v>7515113.9039999992</v>
      </c>
      <c r="E155" s="207">
        <f>E9+E33+E42+E79+E83+E90+E112+E121+E134+E138+E37+E96</f>
        <v>5616767.84014</v>
      </c>
      <c r="F155" s="207">
        <f>F9+F33+F42+F79+F83+F90+F112+F121+F134+F138+F37+F96</f>
        <v>5143028.0446699997</v>
      </c>
      <c r="G155" s="207">
        <f t="shared" si="9"/>
        <v>91.56561551139005</v>
      </c>
      <c r="H155" s="207">
        <f t="shared" si="11"/>
        <v>68.435796321497776</v>
      </c>
      <c r="I155" s="208">
        <f t="shared" si="12"/>
        <v>-3.4343844886099504</v>
      </c>
    </row>
    <row r="156" s="4" customFormat="1" ht="45" hidden="1" customHeight="1">
      <c r="A156" s="209"/>
      <c r="B156" s="210"/>
      <c r="C156" s="211" t="s">
        <v>80</v>
      </c>
      <c r="D156" s="190">
        <f>D155-D90+D91</f>
        <v>7211200.7369999988</v>
      </c>
      <c r="E156" s="190">
        <f>E155-E90+E91</f>
        <v>5594677.2222999996</v>
      </c>
      <c r="F156" s="193">
        <f>F155-F90+F91</f>
        <v>5120937.4268299993</v>
      </c>
      <c r="G156" s="193">
        <f t="shared" si="9"/>
        <v>91.532312291731401</v>
      </c>
      <c r="H156" s="193">
        <f t="shared" si="11"/>
        <v>71.013657968983537</v>
      </c>
      <c r="I156" s="194">
        <f t="shared" si="12"/>
        <v>-3.4676877082685991</v>
      </c>
    </row>
    <row r="157" ht="12" customHeight="1">
      <c r="A157" s="212"/>
      <c r="B157" s="213" t="s">
        <v>127</v>
      </c>
      <c r="C157" s="213"/>
      <c r="D157" s="214"/>
      <c r="E157" s="214"/>
      <c r="F157" s="215"/>
      <c r="G157" s="216"/>
      <c r="H157" s="216"/>
    </row>
    <row r="158" s="35" customFormat="1" ht="27.75" hidden="1" customHeight="1">
      <c r="A158" s="217" t="s">
        <v>128</v>
      </c>
      <c r="B158" s="218"/>
      <c r="C158" s="218"/>
      <c r="D158" s="219"/>
      <c r="E158" s="219"/>
      <c r="F158" s="220"/>
      <c r="G158" s="218"/>
      <c r="H158" s="218"/>
      <c r="I158" s="4"/>
    </row>
    <row r="159" s="221" customFormat="1" ht="17.449999999999999" customHeight="1">
      <c r="A159" s="222" t="s">
        <v>129</v>
      </c>
      <c r="B159" s="223"/>
      <c r="C159" s="223"/>
      <c r="D159" s="224"/>
      <c r="E159" s="224"/>
      <c r="F159" s="225"/>
      <c r="G159" s="223"/>
      <c r="H159" s="223"/>
    </row>
    <row r="160" s="7" customFormat="1" hidden="1">
      <c r="A160" s="1"/>
      <c r="B160" s="2"/>
      <c r="C160" s="2"/>
      <c r="D160" s="226"/>
      <c r="E160" s="226"/>
      <c r="F160" s="226"/>
      <c r="G160" s="227"/>
      <c r="H160" s="227"/>
      <c r="I160" s="4"/>
    </row>
    <row r="161" s="7" customFormat="1" ht="15" hidden="1">
      <c r="A161" s="1"/>
      <c r="B161" s="2"/>
      <c r="C161" s="2"/>
      <c r="D161" s="228"/>
      <c r="E161" s="228"/>
      <c r="F161" s="226"/>
      <c r="G161" s="227"/>
      <c r="H161" s="227"/>
      <c r="I161" s="4"/>
    </row>
    <row r="162" s="7" customFormat="1" hidden="1">
      <c r="A162" s="229"/>
      <c r="B162" s="230"/>
      <c r="C162" s="230"/>
      <c r="D162" s="231"/>
      <c r="E162" s="231"/>
      <c r="F162" s="232"/>
      <c r="G162" s="233"/>
      <c r="H162" s="233"/>
      <c r="I162" s="4"/>
    </row>
    <row r="163" s="7" customFormat="1" ht="32.25" hidden="1" customHeight="1">
      <c r="A163" s="234" t="s">
        <v>4</v>
      </c>
      <c r="B163" s="234" t="s">
        <v>5</v>
      </c>
      <c r="C163" s="234" t="s">
        <v>6</v>
      </c>
      <c r="D163" s="232"/>
      <c r="E163" s="232"/>
      <c r="F163" s="232"/>
      <c r="G163" s="233"/>
      <c r="H163" s="233"/>
      <c r="I163" s="4"/>
    </row>
    <row r="164" s="7" customFormat="1" ht="15.75" hidden="1">
      <c r="A164" s="235" t="s">
        <v>124</v>
      </c>
      <c r="B164" s="236"/>
      <c r="C164" s="237"/>
      <c r="D164" s="238">
        <f>D166+D167+D168</f>
        <v>24525968.417999998</v>
      </c>
      <c r="E164" s="238">
        <f>E166+E167+E168</f>
        <v>21619356.083999999</v>
      </c>
      <c r="F164" s="238">
        <f>F166+F167+F168</f>
        <v>20841969.650000002</v>
      </c>
      <c r="G164" s="239">
        <f t="shared" si="9"/>
        <v>96.40421097196635</v>
      </c>
      <c r="H164" s="239">
        <f t="shared" si="11"/>
        <v>84.979191421871647</v>
      </c>
      <c r="I164" s="4"/>
    </row>
    <row r="165" s="7" customFormat="1" ht="13.5" hidden="1">
      <c r="A165" s="240"/>
      <c r="B165" s="240"/>
      <c r="C165" s="241" t="s">
        <v>122</v>
      </c>
      <c r="D165" s="242"/>
      <c r="E165" s="242"/>
      <c r="F165" s="242"/>
      <c r="G165" s="243"/>
      <c r="H165" s="243"/>
      <c r="I165" s="4"/>
    </row>
    <row r="166" s="7" customFormat="1" ht="27" hidden="1">
      <c r="A166" s="240"/>
      <c r="B166" s="240"/>
      <c r="C166" s="244" t="s">
        <v>126</v>
      </c>
      <c r="D166" s="245">
        <v>14805057.912999997</v>
      </c>
      <c r="E166" s="245">
        <v>13268979.204</v>
      </c>
      <c r="F166" s="245">
        <v>12716245.471000001</v>
      </c>
      <c r="G166" s="239">
        <v>95.834391444118211</v>
      </c>
      <c r="H166" s="239">
        <v>85.891224105473739</v>
      </c>
      <c r="I166" s="4"/>
    </row>
    <row r="167" s="7" customFormat="1" ht="13.5" hidden="1">
      <c r="A167" s="240"/>
      <c r="B167" s="240"/>
      <c r="C167" s="244" t="s">
        <v>34</v>
      </c>
      <c r="D167" s="245">
        <v>7926615.3039999986</v>
      </c>
      <c r="E167" s="245">
        <v>7092166.3299999991</v>
      </c>
      <c r="F167" s="245">
        <v>6886598.409</v>
      </c>
      <c r="G167" s="239">
        <v>97.10147913296332</v>
      </c>
      <c r="H167" s="239">
        <v>86.879432707234116</v>
      </c>
      <c r="I167" s="4"/>
    </row>
    <row r="168" s="7" customFormat="1" ht="27" hidden="1">
      <c r="A168" s="240"/>
      <c r="B168" s="240"/>
      <c r="C168" s="244" t="s">
        <v>17</v>
      </c>
      <c r="D168" s="245">
        <v>1794295.2010000001</v>
      </c>
      <c r="E168" s="245">
        <v>1258210.55</v>
      </c>
      <c r="F168" s="245">
        <v>1239125.77</v>
      </c>
      <c r="G168" s="239">
        <v>98.4831807363243</v>
      </c>
      <c r="H168" s="239">
        <v>69.059192116737975</v>
      </c>
      <c r="I168" s="4"/>
    </row>
    <row r="169" s="7" customFormat="1" hidden="1">
      <c r="A169" s="1"/>
      <c r="B169" s="2"/>
      <c r="C169" s="2"/>
      <c r="D169" s="226"/>
      <c r="E169" s="226"/>
      <c r="F169" s="226"/>
      <c r="G169" s="227"/>
      <c r="H169" s="227"/>
      <c r="I169" s="4"/>
    </row>
    <row r="170" s="7" customFormat="1" ht="15">
      <c r="A170" s="1"/>
      <c r="B170" s="2"/>
      <c r="C170" s="2"/>
      <c r="D170" s="228"/>
      <c r="E170" s="228"/>
      <c r="F170" s="226"/>
      <c r="G170" s="227"/>
      <c r="H170" s="227"/>
      <c r="I170" s="4"/>
    </row>
    <row r="171" s="7" customFormat="1">
      <c r="A171" s="1"/>
      <c r="B171" s="2"/>
      <c r="C171" s="2"/>
      <c r="D171" s="226"/>
      <c r="E171" s="226"/>
      <c r="F171" s="226"/>
      <c r="G171" s="227"/>
      <c r="H171" s="227"/>
      <c r="I171" s="4"/>
    </row>
    <row r="172" s="7" customFormat="1">
      <c r="A172" s="1"/>
      <c r="B172" s="2"/>
      <c r="C172" s="2"/>
      <c r="D172" s="226"/>
      <c r="E172" s="226"/>
      <c r="F172" s="226"/>
      <c r="G172" s="227"/>
      <c r="H172" s="227"/>
      <c r="I172" s="4"/>
    </row>
    <row r="173" s="7" customFormat="1">
      <c r="A173" s="1"/>
      <c r="B173" s="2"/>
      <c r="C173" s="2"/>
      <c r="D173" s="226"/>
      <c r="E173" s="226"/>
      <c r="F173" s="246"/>
      <c r="G173" s="227"/>
      <c r="H173" s="227"/>
      <c r="I173" s="4"/>
    </row>
    <row r="174" s="7" customFormat="1">
      <c r="A174" s="1"/>
      <c r="B174" s="2"/>
      <c r="C174" s="2"/>
      <c r="D174" s="226"/>
      <c r="E174" s="226"/>
      <c r="F174" s="226"/>
      <c r="G174" s="227"/>
      <c r="H174" s="227"/>
      <c r="I174" s="4"/>
    </row>
    <row r="175" s="7" customFormat="1">
      <c r="A175" s="1"/>
      <c r="B175" s="2"/>
      <c r="C175" s="2"/>
      <c r="D175" s="226"/>
      <c r="E175" s="226"/>
      <c r="F175" s="226"/>
      <c r="G175" s="227"/>
      <c r="H175" s="227"/>
      <c r="I175" s="4"/>
    </row>
    <row r="176" s="7" customFormat="1">
      <c r="A176" s="1"/>
      <c r="B176" s="2"/>
      <c r="C176" s="2"/>
      <c r="D176" s="226"/>
      <c r="E176" s="226"/>
      <c r="F176" s="226"/>
      <c r="G176" s="227"/>
      <c r="H176" s="227"/>
      <c r="I176" s="4"/>
    </row>
    <row r="177" s="7" customFormat="1">
      <c r="A177" s="1"/>
      <c r="B177" s="2"/>
      <c r="C177" s="2"/>
      <c r="D177" s="226"/>
      <c r="E177" s="226"/>
      <c r="F177" s="226"/>
      <c r="G177" s="227"/>
      <c r="H177" s="227"/>
      <c r="I177" s="4"/>
    </row>
    <row r="178" s="7" customFormat="1">
      <c r="A178" s="1"/>
      <c r="B178" s="2"/>
      <c r="C178" s="2"/>
      <c r="D178" s="226"/>
      <c r="E178" s="226"/>
      <c r="F178" s="226"/>
      <c r="G178" s="227"/>
      <c r="H178" s="227"/>
      <c r="I178" s="4"/>
    </row>
    <row r="179" s="7" customFormat="1">
      <c r="A179" s="1"/>
      <c r="B179" s="2"/>
      <c r="C179" s="2"/>
      <c r="D179" s="226"/>
      <c r="E179" s="226"/>
      <c r="F179" s="226"/>
      <c r="G179" s="227"/>
      <c r="H179" s="227"/>
      <c r="I179" s="4"/>
    </row>
    <row r="180" s="7" customFormat="1">
      <c r="A180" s="1"/>
      <c r="B180" s="2"/>
      <c r="C180" s="2"/>
      <c r="D180" s="226"/>
      <c r="E180" s="226"/>
      <c r="F180" s="226"/>
      <c r="G180" s="227"/>
      <c r="H180" s="227"/>
      <c r="I180" s="4"/>
    </row>
    <row r="181" s="7" customFormat="1">
      <c r="A181" s="1"/>
      <c r="B181" s="2"/>
      <c r="C181" s="2"/>
      <c r="D181" s="226"/>
      <c r="E181" s="226"/>
      <c r="F181" s="226"/>
      <c r="G181" s="227"/>
      <c r="H181" s="227"/>
      <c r="I181" s="4"/>
    </row>
    <row r="182" s="7" customFormat="1">
      <c r="A182" s="1"/>
      <c r="B182" s="2"/>
      <c r="C182" s="2"/>
      <c r="D182" s="226"/>
      <c r="E182" s="226"/>
      <c r="F182" s="226"/>
      <c r="G182" s="227"/>
      <c r="H182" s="227"/>
      <c r="I182" s="4"/>
    </row>
    <row r="183" s="7" customFormat="1">
      <c r="A183" s="1"/>
      <c r="B183" s="2"/>
      <c r="C183" s="2"/>
      <c r="D183" s="226"/>
      <c r="E183" s="226"/>
      <c r="F183" s="226"/>
      <c r="G183" s="227"/>
      <c r="H183" s="227"/>
      <c r="I183" s="4"/>
    </row>
    <row r="184" s="7" customFormat="1">
      <c r="A184" s="1"/>
      <c r="B184" s="2"/>
      <c r="C184" s="2"/>
      <c r="D184" s="226"/>
      <c r="E184" s="226"/>
      <c r="F184" s="226"/>
      <c r="G184" s="227"/>
      <c r="H184" s="227"/>
      <c r="I184" s="4"/>
    </row>
    <row r="185" s="7" customFormat="1">
      <c r="A185" s="1"/>
      <c r="B185" s="2"/>
      <c r="C185" s="2"/>
      <c r="D185" s="226"/>
      <c r="E185" s="226"/>
      <c r="F185" s="226"/>
      <c r="G185" s="227"/>
      <c r="H185" s="227"/>
      <c r="I185" s="4"/>
    </row>
    <row r="186" s="7" customFormat="1">
      <c r="A186" s="1"/>
      <c r="B186" s="2"/>
      <c r="C186" s="2"/>
      <c r="D186" s="226"/>
      <c r="E186" s="226"/>
      <c r="F186" s="226"/>
      <c r="G186" s="227"/>
      <c r="H186" s="227"/>
      <c r="I186" s="4"/>
    </row>
    <row r="187" s="7" customFormat="1">
      <c r="A187" s="1"/>
      <c r="B187" s="2"/>
      <c r="C187" s="2"/>
      <c r="D187" s="226"/>
      <c r="E187" s="226"/>
      <c r="F187" s="226"/>
      <c r="G187" s="227"/>
      <c r="H187" s="227"/>
      <c r="I187" s="4"/>
    </row>
    <row r="188" s="7" customFormat="1">
      <c r="A188" s="1"/>
      <c r="B188" s="2"/>
      <c r="C188" s="2"/>
      <c r="D188" s="226"/>
      <c r="E188" s="226"/>
      <c r="F188" s="226"/>
      <c r="G188" s="227"/>
      <c r="H188" s="227"/>
      <c r="I188" s="4"/>
    </row>
    <row r="189" s="7" customFormat="1">
      <c r="A189" s="1"/>
      <c r="B189" s="2"/>
      <c r="C189" s="2"/>
      <c r="D189" s="226"/>
      <c r="E189" s="226"/>
      <c r="F189" s="226"/>
      <c r="G189" s="227"/>
      <c r="H189" s="227"/>
      <c r="I189" s="4"/>
    </row>
    <row r="190" s="7" customFormat="1">
      <c r="A190" s="1"/>
      <c r="B190" s="2"/>
      <c r="C190" s="2"/>
      <c r="D190" s="226"/>
      <c r="E190" s="226"/>
      <c r="F190" s="226"/>
      <c r="G190" s="227"/>
      <c r="H190" s="227"/>
      <c r="I190" s="4"/>
    </row>
    <row r="191" s="7" customFormat="1">
      <c r="A191" s="1"/>
      <c r="B191" s="2"/>
      <c r="C191" s="2"/>
      <c r="D191" s="226"/>
      <c r="E191" s="226"/>
      <c r="F191" s="226"/>
      <c r="G191" s="227"/>
      <c r="H191" s="227"/>
      <c r="I191" s="4"/>
    </row>
    <row r="192" s="7" customFormat="1">
      <c r="A192" s="1"/>
      <c r="B192" s="2"/>
      <c r="C192" s="2"/>
      <c r="D192" s="226"/>
      <c r="E192" s="226"/>
      <c r="F192" s="226"/>
      <c r="G192" s="227"/>
      <c r="H192" s="227"/>
      <c r="I192" s="4"/>
    </row>
    <row r="193" s="7" customFormat="1">
      <c r="A193" s="1"/>
      <c r="B193" s="2"/>
      <c r="C193" s="2"/>
      <c r="D193" s="226"/>
      <c r="E193" s="226"/>
      <c r="F193" s="226"/>
      <c r="G193" s="227"/>
      <c r="H193" s="227"/>
      <c r="I193" s="4"/>
    </row>
    <row r="194" s="7" customFormat="1">
      <c r="A194" s="1"/>
      <c r="B194" s="2"/>
      <c r="C194" s="2"/>
      <c r="D194" s="226"/>
      <c r="E194" s="226"/>
      <c r="F194" s="226"/>
      <c r="G194" s="227"/>
      <c r="H194" s="227"/>
      <c r="I194" s="4"/>
    </row>
    <row r="195" s="7" customFormat="1">
      <c r="A195" s="1"/>
      <c r="B195" s="2"/>
      <c r="C195" s="2"/>
      <c r="D195" s="226"/>
      <c r="E195" s="226"/>
      <c r="F195" s="226"/>
      <c r="G195" s="227"/>
      <c r="H195" s="227"/>
      <c r="I195" s="4"/>
    </row>
    <row r="196" s="7" customFormat="1">
      <c r="A196" s="1"/>
      <c r="B196" s="2"/>
      <c r="C196" s="2"/>
      <c r="D196" s="226"/>
      <c r="E196" s="226"/>
      <c r="F196" s="226"/>
      <c r="G196" s="227"/>
      <c r="H196" s="227"/>
      <c r="I196" s="4"/>
    </row>
    <row r="197" s="7" customFormat="1">
      <c r="A197" s="1"/>
      <c r="B197" s="2"/>
      <c r="C197" s="2"/>
      <c r="D197" s="226"/>
      <c r="E197" s="226"/>
      <c r="F197" s="226"/>
      <c r="G197" s="227"/>
      <c r="H197" s="227"/>
      <c r="I197" s="4"/>
    </row>
    <row r="198" s="7" customFormat="1">
      <c r="A198" s="1"/>
      <c r="B198" s="2"/>
      <c r="C198" s="2"/>
      <c r="D198" s="226"/>
      <c r="E198" s="226"/>
      <c r="F198" s="226"/>
      <c r="G198" s="227"/>
      <c r="H198" s="227"/>
      <c r="I198" s="4"/>
    </row>
    <row r="199" s="7" customFormat="1">
      <c r="A199" s="1"/>
      <c r="B199" s="2"/>
      <c r="C199" s="2"/>
      <c r="D199" s="226"/>
      <c r="E199" s="226"/>
      <c r="F199" s="226"/>
      <c r="G199" s="227"/>
      <c r="H199" s="227"/>
      <c r="I199" s="4"/>
    </row>
    <row r="200" s="7" customFormat="1">
      <c r="A200" s="1"/>
      <c r="B200" s="2"/>
      <c r="C200" s="2"/>
      <c r="D200" s="226"/>
      <c r="E200" s="226"/>
      <c r="F200" s="226"/>
      <c r="G200" s="227"/>
      <c r="H200" s="227"/>
      <c r="I200" s="4"/>
    </row>
    <row r="201" s="7" customFormat="1">
      <c r="A201" s="1"/>
      <c r="B201" s="2"/>
      <c r="C201" s="2"/>
      <c r="D201" s="226"/>
      <c r="E201" s="226"/>
      <c r="F201" s="226"/>
      <c r="G201" s="227"/>
      <c r="H201" s="227"/>
      <c r="I201" s="4"/>
    </row>
    <row r="202" s="7" customFormat="1">
      <c r="A202" s="1"/>
      <c r="B202" s="2"/>
      <c r="C202" s="2"/>
      <c r="D202" s="226"/>
      <c r="E202" s="226"/>
      <c r="F202" s="226"/>
      <c r="G202" s="227"/>
      <c r="H202" s="227"/>
      <c r="I202" s="4"/>
    </row>
    <row r="203" s="7" customFormat="1">
      <c r="A203" s="1"/>
      <c r="B203" s="2"/>
      <c r="C203" s="2"/>
      <c r="D203" s="226"/>
      <c r="E203" s="226"/>
      <c r="F203" s="226"/>
      <c r="G203" s="227"/>
      <c r="H203" s="227"/>
      <c r="I203" s="4"/>
    </row>
    <row r="204" s="7" customFormat="1">
      <c r="A204" s="1"/>
      <c r="B204" s="2"/>
      <c r="C204" s="2"/>
      <c r="D204" s="226"/>
      <c r="E204" s="226"/>
      <c r="F204" s="226"/>
      <c r="G204" s="227"/>
      <c r="H204" s="227"/>
      <c r="I204" s="4"/>
    </row>
    <row r="205" s="7" customFormat="1">
      <c r="A205" s="1"/>
      <c r="B205" s="2"/>
      <c r="C205" s="2"/>
      <c r="D205" s="226"/>
      <c r="E205" s="226"/>
      <c r="F205" s="226"/>
      <c r="G205" s="227"/>
      <c r="H205" s="227"/>
      <c r="I205" s="4"/>
    </row>
    <row r="206" s="7" customFormat="1">
      <c r="A206" s="1"/>
      <c r="B206" s="2"/>
      <c r="C206" s="2"/>
      <c r="D206" s="226"/>
      <c r="E206" s="226"/>
      <c r="F206" s="226"/>
      <c r="G206" s="227"/>
      <c r="H206" s="227"/>
      <c r="I206" s="4"/>
    </row>
    <row r="207" s="7" customFormat="1">
      <c r="A207" s="1"/>
      <c r="B207" s="2"/>
      <c r="C207" s="2"/>
      <c r="D207" s="226"/>
      <c r="E207" s="226"/>
      <c r="F207" s="226"/>
      <c r="G207" s="227"/>
      <c r="H207" s="227"/>
      <c r="I207" s="4"/>
    </row>
    <row r="208" s="7" customFormat="1">
      <c r="A208" s="1"/>
      <c r="B208" s="2"/>
      <c r="C208" s="2"/>
      <c r="D208" s="226"/>
      <c r="E208" s="226"/>
      <c r="F208" s="226"/>
      <c r="G208" s="227"/>
      <c r="H208" s="227"/>
      <c r="I208" s="4"/>
    </row>
    <row r="209" s="7" customFormat="1">
      <c r="A209" s="1"/>
      <c r="B209" s="2"/>
      <c r="C209" s="2"/>
      <c r="D209" s="226"/>
      <c r="E209" s="226"/>
      <c r="F209" s="226"/>
      <c r="G209" s="227"/>
      <c r="H209" s="227"/>
      <c r="I209" s="4"/>
    </row>
    <row r="210" s="7" customFormat="1">
      <c r="A210" s="1"/>
      <c r="B210" s="2"/>
      <c r="C210" s="2"/>
      <c r="D210" s="226"/>
      <c r="E210" s="226"/>
      <c r="F210" s="226"/>
      <c r="G210" s="227"/>
      <c r="H210" s="227"/>
      <c r="I210" s="4"/>
    </row>
    <row r="211" s="7" customFormat="1">
      <c r="A211" s="1"/>
      <c r="B211" s="2"/>
      <c r="C211" s="2"/>
      <c r="D211" s="226"/>
      <c r="E211" s="226"/>
      <c r="F211" s="226"/>
      <c r="G211" s="227"/>
      <c r="H211" s="227"/>
      <c r="I211" s="4"/>
    </row>
    <row r="212" s="7" customFormat="1">
      <c r="A212" s="1"/>
      <c r="B212" s="2"/>
      <c r="C212" s="2"/>
      <c r="D212" s="226"/>
      <c r="E212" s="226"/>
      <c r="F212" s="226"/>
      <c r="G212" s="227"/>
      <c r="H212" s="227"/>
      <c r="I212" s="4"/>
    </row>
    <row r="213" s="7" customFormat="1">
      <c r="A213" s="1"/>
      <c r="B213" s="2"/>
      <c r="C213" s="2"/>
      <c r="D213" s="226"/>
      <c r="E213" s="226"/>
      <c r="F213" s="226"/>
      <c r="G213" s="227"/>
      <c r="H213" s="227"/>
      <c r="I213" s="4"/>
    </row>
    <row r="214" s="7" customFormat="1">
      <c r="A214" s="1"/>
      <c r="B214" s="2"/>
      <c r="C214" s="2"/>
      <c r="D214" s="226"/>
      <c r="E214" s="226"/>
      <c r="F214" s="226"/>
      <c r="G214" s="227"/>
      <c r="H214" s="227"/>
      <c r="I214" s="4"/>
    </row>
    <row r="215" s="7" customFormat="1">
      <c r="A215" s="1"/>
      <c r="B215" s="2"/>
      <c r="C215" s="2"/>
      <c r="D215" s="226"/>
      <c r="E215" s="226"/>
      <c r="F215" s="226"/>
      <c r="G215" s="227"/>
      <c r="H215" s="227"/>
      <c r="I215" s="4"/>
    </row>
    <row r="216">
      <c r="D216" s="226"/>
      <c r="E216" s="226"/>
      <c r="F216" s="226"/>
      <c r="G216" s="227"/>
      <c r="H216" s="227"/>
    </row>
    <row r="217">
      <c r="A217" s="247"/>
      <c r="B217" s="247"/>
      <c r="C217" s="247"/>
      <c r="D217" s="226"/>
      <c r="E217" s="226"/>
      <c r="F217" s="226"/>
      <c r="G217" s="227"/>
      <c r="H217" s="227"/>
    </row>
    <row r="218">
      <c r="A218" s="247"/>
      <c r="B218" s="247"/>
      <c r="C218" s="247"/>
      <c r="D218" s="226"/>
      <c r="E218" s="226"/>
      <c r="F218" s="226"/>
      <c r="G218" s="227"/>
      <c r="H218" s="227"/>
    </row>
    <row r="219">
      <c r="A219" s="247"/>
      <c r="B219" s="247"/>
      <c r="C219" s="247"/>
      <c r="D219" s="226"/>
      <c r="E219" s="226"/>
      <c r="F219" s="226"/>
      <c r="G219" s="227"/>
      <c r="H219" s="227"/>
    </row>
    <row r="220">
      <c r="A220" s="247"/>
      <c r="B220" s="247"/>
      <c r="C220" s="247"/>
      <c r="D220" s="226"/>
      <c r="E220" s="226"/>
      <c r="F220" s="226"/>
      <c r="G220" s="227"/>
      <c r="H220" s="227"/>
    </row>
    <row r="221">
      <c r="A221" s="247"/>
      <c r="B221" s="247"/>
      <c r="C221" s="247"/>
      <c r="D221" s="226"/>
      <c r="E221" s="226"/>
      <c r="F221" s="226"/>
      <c r="G221" s="227"/>
      <c r="H221" s="227"/>
    </row>
    <row r="222">
      <c r="A222" s="247"/>
      <c r="B222" s="247"/>
      <c r="C222" s="247"/>
      <c r="D222" s="226"/>
      <c r="E222" s="226"/>
      <c r="F222" s="226"/>
      <c r="G222" s="227"/>
      <c r="H222" s="227"/>
    </row>
  </sheetData>
  <autoFilter ref="A5:I5"/>
  <mergeCells count="43">
    <mergeCell ref="A3:I3"/>
    <mergeCell ref="A7:B9"/>
    <mergeCell ref="A11:B21"/>
    <mergeCell ref="A23:B25"/>
    <mergeCell ref="A27:B28"/>
    <mergeCell ref="A30:B33"/>
    <mergeCell ref="A35:B36"/>
    <mergeCell ref="A39:B42"/>
    <mergeCell ref="A44:B46"/>
    <mergeCell ref="A48:B50"/>
    <mergeCell ref="A52:B54"/>
    <mergeCell ref="A56:B58"/>
    <mergeCell ref="A60:B62"/>
    <mergeCell ref="A64:B66"/>
    <mergeCell ref="A68:B70"/>
    <mergeCell ref="A72:B74"/>
    <mergeCell ref="A76:B79"/>
    <mergeCell ref="A81:B83"/>
    <mergeCell ref="A85:B91"/>
    <mergeCell ref="A93:B96"/>
    <mergeCell ref="A98:B100"/>
    <mergeCell ref="A102:B103"/>
    <mergeCell ref="A105:B107"/>
    <mergeCell ref="A109:B112"/>
    <mergeCell ref="A114:B116"/>
    <mergeCell ref="A118:B121"/>
    <mergeCell ref="A123:B124"/>
    <mergeCell ref="A126:B126"/>
    <mergeCell ref="A128:B129"/>
    <mergeCell ref="A131:B134"/>
    <mergeCell ref="A136:B138"/>
    <mergeCell ref="A139:C139"/>
    <mergeCell ref="A140:C140"/>
    <mergeCell ref="A141:C141"/>
    <mergeCell ref="A142:C142"/>
    <mergeCell ref="A143:B147"/>
    <mergeCell ref="A148:C148"/>
    <mergeCell ref="A149:C149"/>
    <mergeCell ref="A150:B155"/>
    <mergeCell ref="A158:H158"/>
    <mergeCell ref="A159:H159"/>
    <mergeCell ref="A164:C164"/>
    <mergeCell ref="A165:B168"/>
  </mergeCells>
  <printOptions headings="0" gridLines="0"/>
  <pageMargins left="0.39370078740157477" right="0.19685039370078738" top="0.39370078740157477" bottom="0.39370078740157477" header="0.19684999999999997" footer="0.19684999999999997"/>
  <pageSetup paperSize="9" scale="67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Ivanova Vika Sergeevna</dc:creator>
  <cp:keywords/>
  <dc:description/>
  <cp:revision>32</cp:revision>
  <dcterms:created xsi:type="dcterms:W3CDTF">2002-03-11T10:22:00Z</dcterms:created>
  <dcterms:modified xsi:type="dcterms:W3CDTF">2024-12-11T13:42:35Z</dcterms:modified>
  <cp:version>983040</cp:version>
</cp:coreProperties>
</file>